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Users\Ekaterina.Savchenko\Мои документы\doc\работа\Командировки\"/>
    </mc:Choice>
  </mc:AlternateContent>
  <xr:revisionPtr revIDLastSave="0" documentId="13_ncr:1_{099B5085-46C2-4B0A-A07E-F9D43F05B927}" xr6:coauthVersionLast="47" xr6:coauthVersionMax="47" xr10:uidLastSave="{00000000-0000-0000-0000-000000000000}"/>
  <bookViews>
    <workbookView xWindow="-120" yWindow="-120" windowWidth="29040" windowHeight="15840" activeTab="9" xr2:uid="{00000000-000D-0000-FFFF-FFFF00000000}"/>
  </bookViews>
  <sheets>
    <sheet name="1 кв" sheetId="1" r:id="rId1"/>
    <sheet name="2 кв" sheetId="2" r:id="rId2"/>
    <sheet name="3 кв" sheetId="4" r:id="rId3"/>
    <sheet name="9 мес" sheetId="6" r:id="rId4"/>
    <sheet name="4 кв" sheetId="7" r:id="rId5"/>
    <sheet name="12 МЕС" sheetId="8" r:id="rId6"/>
    <sheet name="1кв.25" sheetId="9" r:id="rId7"/>
    <sheet name="2кв.25" sheetId="10" r:id="rId8"/>
    <sheet name="3 кв.25" sheetId="11" r:id="rId9"/>
    <sheet name="4кв.25" sheetId="12" r:id="rId10"/>
  </sheets>
  <definedNames>
    <definedName name="_Hlk109510007" localSheetId="0">'1 кв'!$A$23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6" i="12" l="1"/>
  <c r="J26" i="12"/>
  <c r="K26" i="12"/>
  <c r="L26" i="12"/>
  <c r="M26" i="12"/>
  <c r="H26" i="12"/>
  <c r="J22" i="12"/>
  <c r="G22" i="12" s="1"/>
  <c r="J24" i="12"/>
  <c r="J25" i="12"/>
  <c r="G25" i="12"/>
  <c r="G17" i="12"/>
  <c r="J10" i="12"/>
  <c r="G10" i="12" s="1"/>
  <c r="G11" i="12"/>
  <c r="G12" i="12"/>
  <c r="G13" i="12"/>
  <c r="G14" i="12"/>
  <c r="G15" i="12"/>
  <c r="G16" i="12"/>
  <c r="G18" i="12"/>
  <c r="G19" i="12"/>
  <c r="G20" i="12"/>
  <c r="G21" i="12"/>
  <c r="G23" i="12"/>
  <c r="G24" i="12"/>
  <c r="G9" i="12"/>
  <c r="J9" i="12"/>
  <c r="G17" i="11"/>
  <c r="M17" i="11"/>
  <c r="L17" i="11"/>
  <c r="K17" i="11"/>
  <c r="J17" i="11"/>
  <c r="H15" i="11"/>
  <c r="J10" i="11"/>
  <c r="G12" i="11"/>
  <c r="G13" i="11"/>
  <c r="G14" i="11"/>
  <c r="G15" i="11"/>
  <c r="G16" i="11"/>
  <c r="J9" i="11"/>
  <c r="G9" i="11" s="1"/>
  <c r="J11" i="11"/>
  <c r="I17" i="11"/>
  <c r="H17" i="11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9" i="10"/>
  <c r="G26" i="12" l="1"/>
  <c r="K20" i="9"/>
  <c r="J20" i="9"/>
  <c r="I20" i="9"/>
  <c r="H20" i="9"/>
  <c r="G10" i="9"/>
  <c r="G11" i="9"/>
  <c r="G12" i="9"/>
  <c r="G13" i="9"/>
  <c r="G14" i="9"/>
  <c r="G15" i="9"/>
  <c r="G16" i="9"/>
  <c r="G17" i="9"/>
  <c r="G18" i="9"/>
  <c r="G19" i="9"/>
  <c r="G9" i="9"/>
  <c r="G20" i="9" s="1"/>
  <c r="G10" i="7" l="1"/>
  <c r="G11" i="7"/>
  <c r="G12" i="7"/>
  <c r="G13" i="7"/>
  <c r="G14" i="7"/>
  <c r="G15" i="7"/>
  <c r="G16" i="7"/>
  <c r="G17" i="7"/>
  <c r="G18" i="7"/>
  <c r="G19" i="7"/>
  <c r="G9" i="7"/>
  <c r="G10" i="11"/>
  <c r="G11" i="11" l="1"/>
</calcChain>
</file>

<file path=xl/sharedStrings.xml><?xml version="1.0" encoding="utf-8"?>
<sst xmlns="http://schemas.openxmlformats.org/spreadsheetml/2006/main" count="1010" uniqueCount="201">
  <si>
    <t>Приложения №7</t>
  </si>
  <si>
    <r>
      <t>Информация</t>
    </r>
    <r>
      <rPr>
        <sz val="14"/>
        <color theme="1"/>
        <rFont val="Times New Roman"/>
        <family val="1"/>
        <charset val="204"/>
      </rPr>
      <t xml:space="preserve"> </t>
    </r>
  </si>
  <si>
    <t>о расходах на командировки должностных лиц</t>
  </si>
  <si>
    <t>за I квартал 2024г.</t>
  </si>
  <si>
    <t>п/н</t>
  </si>
  <si>
    <t>Краткая цель служебной командировки</t>
  </si>
  <si>
    <t>Страна, в которую была совершена служебная командировка</t>
  </si>
  <si>
    <r>
      <t>Продолжительность</t>
    </r>
    <r>
      <rPr>
        <sz val="11"/>
        <color theme="1"/>
        <rFont val="Times New Roman"/>
        <family val="1"/>
        <charset val="204"/>
      </rPr>
      <t xml:space="preserve"> </t>
    </r>
    <r>
      <rPr>
        <b/>
        <sz val="11"/>
        <color theme="1"/>
        <rFont val="Times New Roman"/>
        <family val="1"/>
        <charset val="204"/>
      </rPr>
      <t>служебной командировки</t>
    </r>
  </si>
  <si>
    <t xml:space="preserve">Фамилия и имя сотрудника, который осуществлял служебную командировку  </t>
  </si>
  <si>
    <t>Источник финансирования</t>
  </si>
  <si>
    <t xml:space="preserve">Общая стоимость </t>
  </si>
  <si>
    <r>
      <t>Из этого, виды затрат</t>
    </r>
    <r>
      <rPr>
        <b/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 xml:space="preserve">(тысячи в суме) </t>
    </r>
  </si>
  <si>
    <t>Суточные расходы</t>
  </si>
  <si>
    <t>Расходы на проживание (по аренде жилья)</t>
  </si>
  <si>
    <t>Транспортные расходы</t>
  </si>
  <si>
    <r>
      <t>(</t>
    </r>
    <r>
      <rPr>
        <b/>
        <sz val="11"/>
        <color theme="1"/>
        <rFont val="Times New Roman"/>
        <family val="1"/>
        <charset val="204"/>
      </rPr>
      <t>Квартал отчетного года, в котором были опубликованы данные</t>
    </r>
    <r>
      <rPr>
        <b/>
        <i/>
        <sz val="11"/>
        <color theme="1"/>
        <rFont val="Times New Roman"/>
        <family val="1"/>
        <charset val="204"/>
      </rPr>
      <t>)</t>
    </r>
  </si>
  <si>
    <t>участие в Международной конференции</t>
  </si>
  <si>
    <t xml:space="preserve">г. Дублин </t>
  </si>
  <si>
    <t>5 дней</t>
  </si>
  <si>
    <t>Нематов Г.И.</t>
  </si>
  <si>
    <t>АО “Uzbekistan airways”</t>
  </si>
  <si>
    <t>Умярова А.М.</t>
  </si>
  <si>
    <t>Мирсаидов Ш.Э.</t>
  </si>
  <si>
    <t>прием-передачи дел</t>
  </si>
  <si>
    <t>г. Франкфурт</t>
  </si>
  <si>
    <t>8 дней</t>
  </si>
  <si>
    <t>Варганова Е.А.</t>
  </si>
  <si>
    <t>АО “Uzbekistan airways</t>
  </si>
  <si>
    <t>Мирошниченко А.С.</t>
  </si>
  <si>
    <t>обмен опытом</t>
  </si>
  <si>
    <t>г. Москва</t>
  </si>
  <si>
    <t>Санаев А.В.</t>
  </si>
  <si>
    <t xml:space="preserve">Мельников А.В. </t>
  </si>
  <si>
    <t>изучение состояния а/безопасности а/порта</t>
  </si>
  <si>
    <t>г. Алматы</t>
  </si>
  <si>
    <t>Нишонов З.Т.</t>
  </si>
  <si>
    <t xml:space="preserve">обсуждение вопросов по Хадж </t>
  </si>
  <si>
    <t>г. Джидда</t>
  </si>
  <si>
    <t>Хусанов У.А.</t>
  </si>
  <si>
    <t>Салимов З.И.</t>
  </si>
  <si>
    <t>Итого за отчетный период:</t>
  </si>
  <si>
    <t xml:space="preserve">Итого за предыдущий период отчетного года: </t>
  </si>
  <si>
    <t>Примечание:</t>
  </si>
  <si>
    <r>
      <t>1. </t>
    </r>
    <r>
      <rPr>
        <sz val="12"/>
        <color theme="1"/>
        <rFont val="Calibri"/>
        <family val="2"/>
        <charset val="204"/>
        <scheme val="minor"/>
      </rPr>
      <t>Данная информация формируется на основе расходов, понесенных в связи с</t>
    </r>
    <r>
      <rPr>
        <sz val="11"/>
        <color theme="1"/>
        <rFont val="Calibri"/>
        <family val="2"/>
        <charset val="204"/>
        <scheme val="minor"/>
      </rPr>
      <t xml:space="preserve"> служебными командировками должностных лиц за пределы Республики Узбекистан </t>
    </r>
    <r>
      <rPr>
        <sz val="12"/>
        <color theme="1"/>
        <rFont val="Calibri"/>
        <family val="2"/>
        <charset val="204"/>
        <scheme val="minor"/>
      </rPr>
      <t>(При сложении 1, 2, 3 и 4 кварталов показатели граф 7-12 заносятся в порядке возрастания в течение финансового года в строке «Итого за предыдущий период отчетного года» таблицы) размещаются на официальном сайте и странице государственных органов и организаций на портале открытых данных (за исключением сведений, составляющих государственную тайну и предназначенных для служебного пользования);</t>
    </r>
  </si>
  <si>
    <r>
      <t>2. </t>
    </r>
    <r>
      <rPr>
        <sz val="11"/>
        <color theme="1"/>
        <rFont val="Calibri"/>
        <family val="2"/>
        <charset val="204"/>
        <scheme val="minor"/>
      </rPr>
      <t>Данные должны размещаться в отдельном порядке по каждой осуществленной командировке, в информационном ресурсе, создаваемом с конца каждого квартала по десятое число следующего месяца, а также в порядке возрастания в течение финансового года</t>
    </r>
    <r>
      <rPr>
        <sz val="12"/>
        <color theme="1"/>
        <rFont val="Calibri"/>
        <family val="2"/>
        <charset val="204"/>
        <scheme val="minor"/>
      </rPr>
      <t>;</t>
    </r>
  </si>
  <si>
    <r>
      <t>3. </t>
    </r>
    <r>
      <rPr>
        <sz val="11"/>
        <color theme="1"/>
        <rFont val="Calibri"/>
        <family val="2"/>
        <charset val="204"/>
        <scheme val="minor"/>
      </rPr>
      <t>Информация о расходах, связанных с деловой поездкой, включает расходы, понесенные всеми сотрудниками государственного органа или организации</t>
    </r>
    <r>
      <rPr>
        <sz val="12"/>
        <color theme="1"/>
        <rFont val="Calibri"/>
        <family val="2"/>
        <charset val="204"/>
        <scheme val="minor"/>
      </rPr>
      <t>.</t>
    </r>
  </si>
  <si>
    <r>
      <t>4. </t>
    </r>
    <r>
      <rPr>
        <sz val="11"/>
        <color theme="1"/>
        <rFont val="Calibri"/>
        <family val="2"/>
        <charset val="204"/>
        <scheme val="minor"/>
      </rPr>
      <t>В случае оплаты прочих расходов сотруднику, отправленному в командировку, выплаченная денежная сумма вносится в колонку 13 таблицы в разделе "Персонал" соответственно, а их краткое описание (совокупная сумма) приводится в аннотации</t>
    </r>
    <r>
      <rPr>
        <sz val="12"/>
        <color theme="1"/>
        <rFont val="Calibri"/>
        <family val="2"/>
        <charset val="204"/>
        <scheme val="minor"/>
      </rPr>
      <t>.</t>
    </r>
  </si>
  <si>
    <r>
      <t>5. </t>
    </r>
    <r>
      <rPr>
        <sz val="11"/>
        <color theme="1"/>
        <rFont val="Calibri"/>
        <family val="2"/>
        <charset val="204"/>
        <scheme val="minor"/>
      </rPr>
      <t>Согласно официальному курсу Центрального банка Республики Узбекистан на день выплаты денежных средств, в разделе данных "виды затрат" иностранная валюта вводится по фиксированному курсу по отношению к узбекскому национальному суму</t>
    </r>
    <r>
      <rPr>
        <sz val="12"/>
        <color theme="1"/>
        <rFont val="Calibri"/>
        <family val="2"/>
        <charset val="204"/>
        <scheme val="minor"/>
      </rPr>
      <t>.</t>
    </r>
  </si>
  <si>
    <t>Прочие расходы (Виза)</t>
  </si>
  <si>
    <t>Представительские расходы (Страховка)</t>
  </si>
  <si>
    <t>Непредвиденные расходы (Моб. Связь, пропуск в аэропорт)</t>
  </si>
  <si>
    <t>за II квартал 2024г.</t>
  </si>
  <si>
    <t xml:space="preserve">ознакомление метод.подгот.персонала </t>
  </si>
  <si>
    <t>Аблаева Э.Ш.</t>
  </si>
  <si>
    <t xml:space="preserve">приемка 2-х ВС А320 </t>
  </si>
  <si>
    <t>г. Тайвань</t>
  </si>
  <si>
    <t xml:space="preserve">Ли Р.К. </t>
  </si>
  <si>
    <t xml:space="preserve">участие в работе межд симпозиуме </t>
  </si>
  <si>
    <t>г. Мюнхен</t>
  </si>
  <si>
    <t>Саттаров А.А.</t>
  </si>
  <si>
    <t>Ядгаров Ш.Ш.</t>
  </si>
  <si>
    <t>участие в работе выставки</t>
  </si>
  <si>
    <t xml:space="preserve">г. Сеул </t>
  </si>
  <si>
    <t>Агзамходжаев С.С.</t>
  </si>
  <si>
    <t xml:space="preserve">Участие на межд. выставке и на переговорах </t>
  </si>
  <si>
    <t xml:space="preserve">г. Гамбург </t>
  </si>
  <si>
    <t>Худайкулов Ш.Ш.</t>
  </si>
  <si>
    <t>участие в слот-конференции</t>
  </si>
  <si>
    <t>г. Богота (Колумбия)</t>
  </si>
  <si>
    <t>г.Нью-Йорк</t>
  </si>
  <si>
    <t>г.Гамбург</t>
  </si>
  <si>
    <t>г.Астана</t>
  </si>
  <si>
    <t>за III квартал 2024г.</t>
  </si>
  <si>
    <t>Участие на межд.форуме</t>
  </si>
  <si>
    <t>г. Урумчи</t>
  </si>
  <si>
    <t>Участие в меропр. по подготовке плана диссертации</t>
  </si>
  <si>
    <t>г. Санкт-Петербург</t>
  </si>
  <si>
    <t>участие на межд. авиашоу</t>
  </si>
  <si>
    <t>г. Фарнборо (В.Британия)</t>
  </si>
  <si>
    <t>проведение аудита поставщ.услуг</t>
  </si>
  <si>
    <t>г. Лондон</t>
  </si>
  <si>
    <t>организация и обслуж. спец.рейса</t>
  </si>
  <si>
    <t>г. Астана</t>
  </si>
  <si>
    <t xml:space="preserve">г. Ханой </t>
  </si>
  <si>
    <t>Участие на межд. тур. выставке</t>
  </si>
  <si>
    <t>г. Париж</t>
  </si>
  <si>
    <t>Участие в мужд.выставке</t>
  </si>
  <si>
    <t>г. Стамбул</t>
  </si>
  <si>
    <t>Хайруллаев Ж.З.</t>
  </si>
  <si>
    <t>Представительские расходы (Сбор за участие)</t>
  </si>
  <si>
    <t>участие на межд. Конференции</t>
  </si>
  <si>
    <t xml:space="preserve">приемка 2-х ВС Б767 </t>
  </si>
  <si>
    <t>за 9 месяцев 2024г.</t>
  </si>
  <si>
    <t>за 4 квартал 2024г.</t>
  </si>
  <si>
    <t>ЯДГАРОВ Ш.Ш.</t>
  </si>
  <si>
    <t>УЧАСТИЕ НА МЕЖДУНАРОДНОЙ КОНФЕРЕНЦИИ</t>
  </si>
  <si>
    <t>Г. КАЛИФОРНИЯ</t>
  </si>
  <si>
    <t>РЕШЕНИЕ ВОПРОСОВ ПО СОТРУДНИЧЕСТВУ С ЛЮФТГАНЗА</t>
  </si>
  <si>
    <t>УЧАСТИЕ НА МЕЖДУНАРОДНОЙ КОНФЕРЕНЦИИ БОИНГ</t>
  </si>
  <si>
    <t>Г. ГАМБУРГ</t>
  </si>
  <si>
    <t>ХУСАНОВ У.А.</t>
  </si>
  <si>
    <t>ЛИ Р.К.</t>
  </si>
  <si>
    <t>УЧАСТИЕ НА УЧЕБНЫХ КУРСАХ</t>
  </si>
  <si>
    <t>Г.Г. АНКАРА, СТАМБУЛ</t>
  </si>
  <si>
    <t>МУСТАФАЕВ И.И.</t>
  </si>
  <si>
    <t>Г. БАРСЕЛОНА</t>
  </si>
  <si>
    <t>ЛАТИПОВ М.А.</t>
  </si>
  <si>
    <t>УЧАСТИЕ НА СЕМИНАРЕ</t>
  </si>
  <si>
    <t>Г. ЗАГРЕБ</t>
  </si>
  <si>
    <t>ОЛЛАБЕРГАНОВ С.С.</t>
  </si>
  <si>
    <t>ОКАЗАНИЕ ПРАКТИЧЕСКОЙ ПОМОЩИ</t>
  </si>
  <si>
    <t>Г. БАКУ</t>
  </si>
  <si>
    <t>ИРМУЗАМЕДОВ С.Б.</t>
  </si>
  <si>
    <t>Г. ДУБЛИН</t>
  </si>
  <si>
    <t>ХАЙРУЛЛАЕВ Ж.З.</t>
  </si>
  <si>
    <t>УЧАСТИЕ НА СЕМИНАР-ТРЕНИНГЕ</t>
  </si>
  <si>
    <t>Г. БУДАПЕШТ</t>
  </si>
  <si>
    <t>МИРСАИДОВ Ш.Э.</t>
  </si>
  <si>
    <t>ПРОВЕДЕНИЕ АУДИТА</t>
  </si>
  <si>
    <t>за 12 месяцев 2024г.</t>
  </si>
  <si>
    <t>УЧАСТИЕ НА ТУРИСТИЧЕСКОЙ ВЫСТАВКЕ</t>
  </si>
  <si>
    <t>Г. РИММИНИ</t>
  </si>
  <si>
    <t>КАИМБАЕВА Д.Б.</t>
  </si>
  <si>
    <t>ИРМУХАМЕДОВ С.Б.</t>
  </si>
  <si>
    <t>Г.ТУЛУЗА</t>
  </si>
  <si>
    <t>УЧАСТИЕ НА ВСТРЕЧИ С ПОСТАВЩИКАМИ ITCM</t>
  </si>
  <si>
    <t>за I квартал 2025г.</t>
  </si>
  <si>
    <t>участие на семинаре</t>
  </si>
  <si>
    <t xml:space="preserve">г. Межев </t>
  </si>
  <si>
    <t>Ли. Р.К.</t>
  </si>
  <si>
    <t xml:space="preserve">г. Мадрид </t>
  </si>
  <si>
    <t>Киракосян Д.Р.</t>
  </si>
  <si>
    <t>проведение переговоров</t>
  </si>
  <si>
    <t>г. Баку</t>
  </si>
  <si>
    <t>проведение производственной встречи</t>
  </si>
  <si>
    <t>Хуснутдинов И.Р.</t>
  </si>
  <si>
    <t>Ли Р.К.</t>
  </si>
  <si>
    <t>Кириллов А.А.</t>
  </si>
  <si>
    <t>участие на конференции</t>
  </si>
  <si>
    <t>г. Амстердам</t>
  </si>
  <si>
    <t>Саидханов Т.Ш.</t>
  </si>
  <si>
    <r>
      <t>1. </t>
    </r>
    <r>
      <rPr>
        <sz val="10"/>
        <color theme="1"/>
        <rFont val="Times New Roman"/>
        <family val="1"/>
        <charset val="204"/>
      </rPr>
      <t>Данная информация формируется на основе расходов, понесенных в связи с служебными командировками должностных лиц за пределы Республики Узбекистан (При сложении 1, 2, 3 и 4 кварталов показатели граф 7-12 заносятся в порядке возрастания в течение финансового года в строке «Итого за предыдущий период отчетного года» таблицы) размещаются на официальном сайте и странице государственных органов и организаций на портале открытых данных (за исключением сведений, составляющих государственную тайну и предназначенных для служебного пользования);</t>
    </r>
  </si>
  <si>
    <r>
      <t>2. </t>
    </r>
    <r>
      <rPr>
        <sz val="10"/>
        <color theme="1"/>
        <rFont val="Times New Roman"/>
        <family val="1"/>
        <charset val="204"/>
      </rPr>
      <t>Данные должны размещаться в отдельном порядке по каждой осуществленной командировке, в информационном ресурсе, создаваемом с конца каждого квартала по десятое число следующего месяца, а также в порядке возрастания в течение финансового года;</t>
    </r>
  </si>
  <si>
    <r>
      <t>3. </t>
    </r>
    <r>
      <rPr>
        <sz val="10"/>
        <color theme="1"/>
        <rFont val="Times New Roman"/>
        <family val="1"/>
        <charset val="204"/>
      </rPr>
      <t>Информация о расходах, связанных с деловой поездкой, включает расходы, понесенные всеми сотрудниками государственного органа или организации.</t>
    </r>
  </si>
  <si>
    <r>
      <t>4. </t>
    </r>
    <r>
      <rPr>
        <sz val="10"/>
        <color theme="1"/>
        <rFont val="Times New Roman"/>
        <family val="1"/>
        <charset val="204"/>
      </rPr>
      <t>В случае оплаты прочих расходов сотруднику, отправленному в командировку, выплаченная денежная сумма вносится в колонку 13 таблицы в разделе "Персонал" соответственно, а их краткое описание (совокупная сумма) приводится в аннотации.</t>
    </r>
  </si>
  <si>
    <r>
      <t>5. </t>
    </r>
    <r>
      <rPr>
        <sz val="10"/>
        <color theme="1"/>
        <rFont val="Times New Roman"/>
        <family val="1"/>
        <charset val="204"/>
      </rPr>
      <t>Согласно официальному курсу Центрального банка Республики Узбекистан на день выплаты денежных средств, в разделе данных "виды затрат" иностранная валюта вводится по фиксированному курсу по отношению к узбекскому национальному суму.</t>
    </r>
  </si>
  <si>
    <t>г. Гамбург</t>
  </si>
  <si>
    <t>оказание практической помощи Представительству</t>
  </si>
  <si>
    <t>г. Дели</t>
  </si>
  <si>
    <t>Кушаков Э.Э.</t>
  </si>
  <si>
    <t>участие  в "Uzb.Investor Day"</t>
  </si>
  <si>
    <t>обучение на КПК по АБ</t>
  </si>
  <si>
    <t>Мустафаев Э.И.</t>
  </si>
  <si>
    <t xml:space="preserve">участие на форуме </t>
  </si>
  <si>
    <t>г. Остин (США)</t>
  </si>
  <si>
    <t>Оллабергенов С.С.</t>
  </si>
  <si>
    <t xml:space="preserve">участие на церемоннии </t>
  </si>
  <si>
    <t>г. Сеул</t>
  </si>
  <si>
    <t>Будагова С.М.</t>
  </si>
  <si>
    <t>прохождение обучения</t>
  </si>
  <si>
    <t>участие на собрании</t>
  </si>
  <si>
    <t>по вопросам трансформации</t>
  </si>
  <si>
    <t>за 2 квартал 2025г.</t>
  </si>
  <si>
    <t>за III квартал 2025г.</t>
  </si>
  <si>
    <t>участие в переговорах</t>
  </si>
  <si>
    <t>контроль за осуществлением летной практики</t>
  </si>
  <si>
    <t>г. Марибор</t>
  </si>
  <si>
    <t>Икрамов Ш.И.</t>
  </si>
  <si>
    <t>г. Нью-Йорк</t>
  </si>
  <si>
    <t>встреча с представителями CFMI</t>
  </si>
  <si>
    <t>г. Ницца</t>
  </si>
  <si>
    <t>производственная встреча с представителями Эйр Астана</t>
  </si>
  <si>
    <t>за IV квартал 2025г.</t>
  </si>
  <si>
    <t>контроль за прохождением летной практики</t>
  </si>
  <si>
    <t>Ким С.Э.</t>
  </si>
  <si>
    <t xml:space="preserve">участие в международном форуме </t>
  </si>
  <si>
    <t>г. Лиссабон</t>
  </si>
  <si>
    <t>Оллаберганов С.С.</t>
  </si>
  <si>
    <t>проведение аудита</t>
  </si>
  <si>
    <t>г. Рим</t>
  </si>
  <si>
    <t>Мустафаев И.И.</t>
  </si>
  <si>
    <t xml:space="preserve">открытие/возобновление рейсов </t>
  </si>
  <si>
    <t>г. Краснодар</t>
  </si>
  <si>
    <t>Бегматова К.Ш.</t>
  </si>
  <si>
    <t>Кузьмина Р.Р.</t>
  </si>
  <si>
    <t>г. Минск</t>
  </si>
  <si>
    <t>Уралов С.Р.</t>
  </si>
  <si>
    <t>участие в учебных курсах</t>
  </si>
  <si>
    <t>участие в IATA</t>
  </si>
  <si>
    <t>проведение переговоров с Boeing</t>
  </si>
  <si>
    <t>г. Вашингтон</t>
  </si>
  <si>
    <t>участие на выстаке</t>
  </si>
  <si>
    <t>г. Дубай</t>
  </si>
  <si>
    <t>Хайруллаев Ж.</t>
  </si>
  <si>
    <t>участие на курсах IATA</t>
  </si>
  <si>
    <t>участие в международном форуме</t>
  </si>
  <si>
    <t>г. Шанхай</t>
  </si>
  <si>
    <t xml:space="preserve">переговоры с крупными агентами </t>
  </si>
  <si>
    <t>г.г. Дели, Мумбаи</t>
  </si>
  <si>
    <t>техосмотр ВС</t>
  </si>
  <si>
    <t>г. Берген-оп-Зом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</si>
</sst>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0" borderId="0" xfId="0" applyFont="1" applyAlignment="1">
      <alignment horizontal="right" vertical="center" indent="15"/>
    </xf>
    <xf numFmtId="0" fontId="2" fillId="0" borderId="0" xfId="0" applyFont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justify" vertical="center"/>
    </xf>
    <xf numFmtId="0" fontId="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4" fontId="4" fillId="3" borderId="4" xfId="0" applyNumberFormat="1" applyFont="1" applyFill="1" applyBorder="1" applyAlignment="1">
      <alignment horizontal="center" vertical="center" wrapText="1"/>
    </xf>
    <xf numFmtId="4" fontId="5" fillId="3" borderId="7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4" fontId="4" fillId="3" borderId="14" xfId="0" applyNumberFormat="1" applyFont="1" applyFill="1" applyBorder="1" applyAlignment="1">
      <alignment horizontal="center" vertical="center" wrapText="1"/>
    </xf>
    <xf numFmtId="4" fontId="4" fillId="3" borderId="11" xfId="0" applyNumberFormat="1" applyFont="1" applyFill="1" applyBorder="1" applyAlignment="1">
      <alignment horizontal="center" vertical="center" wrapText="1"/>
    </xf>
    <xf numFmtId="4" fontId="5" fillId="3" borderId="11" xfId="0" applyNumberFormat="1" applyFont="1" applyFill="1" applyBorder="1" applyAlignment="1">
      <alignment horizontal="center" vertical="center" wrapText="1"/>
    </xf>
    <xf numFmtId="4" fontId="5" fillId="3" borderId="16" xfId="0" applyNumberFormat="1" applyFont="1" applyFill="1" applyBorder="1" applyAlignment="1">
      <alignment horizontal="center" vertical="center" wrapText="1"/>
    </xf>
    <xf numFmtId="4" fontId="4" fillId="3" borderId="16" xfId="0" applyNumberFormat="1" applyFont="1" applyFill="1" applyBorder="1" applyAlignment="1">
      <alignment horizontal="center" vertical="center" wrapText="1"/>
    </xf>
    <xf numFmtId="4" fontId="4" fillId="3" borderId="18" xfId="0" applyNumberFormat="1" applyFont="1" applyFill="1" applyBorder="1" applyAlignment="1">
      <alignment horizontal="center" vertical="center" wrapText="1"/>
    </xf>
    <xf numFmtId="4" fontId="4" fillId="3" borderId="19" xfId="0" applyNumberFormat="1" applyFont="1" applyFill="1" applyBorder="1" applyAlignment="1">
      <alignment horizontal="center" vertical="center" wrapText="1"/>
    </xf>
    <xf numFmtId="4" fontId="4" fillId="3" borderId="3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4" fontId="5" fillId="2" borderId="9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5" fillId="3" borderId="20" xfId="0" applyNumberFormat="1" applyFont="1" applyFill="1" applyBorder="1" applyAlignment="1">
      <alignment horizontal="center" vertical="center" wrapText="1"/>
    </xf>
    <xf numFmtId="4" fontId="4" fillId="3" borderId="20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3" fillId="3" borderId="4" xfId="0" applyNumberFormat="1" applyFont="1" applyFill="1" applyBorder="1" applyAlignment="1">
      <alignment horizontal="center" vertical="center" wrapText="1"/>
    </xf>
    <xf numFmtId="4" fontId="15" fillId="0" borderId="0" xfId="0" applyNumberFormat="1" applyFont="1"/>
    <xf numFmtId="0" fontId="15" fillId="0" borderId="0" xfId="0" applyFont="1"/>
    <xf numFmtId="4" fontId="16" fillId="3" borderId="1" xfId="0" applyNumberFormat="1" applyFont="1" applyFill="1" applyBorder="1" applyAlignment="1">
      <alignment horizontal="center" vertical="center" wrapText="1"/>
    </xf>
    <xf numFmtId="4" fontId="17" fillId="3" borderId="1" xfId="0" applyNumberFormat="1" applyFont="1" applyFill="1" applyBorder="1" applyAlignment="1">
      <alignment horizontal="center" vertical="center" wrapText="1"/>
    </xf>
    <xf numFmtId="4" fontId="17" fillId="3" borderId="20" xfId="0" applyNumberFormat="1" applyFont="1" applyFill="1" applyBorder="1" applyAlignment="1">
      <alignment horizontal="center" vertical="center" wrapText="1"/>
    </xf>
    <xf numFmtId="4" fontId="17" fillId="3" borderId="7" xfId="0" applyNumberFormat="1" applyFont="1" applyFill="1" applyBorder="1" applyAlignment="1">
      <alignment horizontal="center" vertical="center" wrapText="1"/>
    </xf>
    <xf numFmtId="4" fontId="16" fillId="3" borderId="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center" vertical="center" wrapText="1"/>
    </xf>
    <xf numFmtId="4" fontId="16" fillId="3" borderId="21" xfId="0" applyNumberFormat="1" applyFont="1" applyFill="1" applyBorder="1" applyAlignment="1">
      <alignment horizontal="center" vertical="center" wrapText="1"/>
    </xf>
    <xf numFmtId="4" fontId="16" fillId="3" borderId="2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" fontId="17" fillId="3" borderId="23" xfId="0" applyNumberFormat="1" applyFont="1" applyFill="1" applyBorder="1" applyAlignment="1">
      <alignment horizontal="center" vertical="center" wrapText="1"/>
    </xf>
    <xf numFmtId="4" fontId="16" fillId="0" borderId="24" xfId="0" applyNumberFormat="1" applyFont="1" applyBorder="1" applyAlignment="1">
      <alignment horizontal="center" vertical="center" wrapText="1"/>
    </xf>
    <xf numFmtId="4" fontId="16" fillId="3" borderId="4" xfId="0" applyNumberFormat="1" applyFont="1" applyFill="1" applyBorder="1" applyAlignment="1">
      <alignment horizontal="center" vertical="center" wrapText="1"/>
    </xf>
    <xf numFmtId="4" fontId="17" fillId="0" borderId="23" xfId="0" applyNumberFormat="1" applyFont="1" applyBorder="1" applyAlignment="1">
      <alignment horizontal="center" vertical="center" wrapText="1"/>
    </xf>
    <xf numFmtId="4" fontId="18" fillId="3" borderId="1" xfId="0" applyNumberFormat="1" applyFont="1" applyFill="1" applyBorder="1" applyAlignment="1">
      <alignment horizontal="center" vertical="center" wrapText="1"/>
    </xf>
    <xf numFmtId="4" fontId="18" fillId="3" borderId="20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textRotation="90" wrapText="1"/>
    </xf>
    <xf numFmtId="0" fontId="4" fillId="2" borderId="2" xfId="0" applyFont="1" applyFill="1" applyBorder="1" applyAlignment="1">
      <alignment horizontal="center" vertical="center" textRotation="90" wrapText="1"/>
    </xf>
    <xf numFmtId="49" fontId="11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3" borderId="8" xfId="0" applyFont="1" applyFill="1" applyBorder="1" applyAlignment="1">
      <alignment vertical="center" wrapText="1"/>
    </xf>
    <xf numFmtId="0" fontId="9" fillId="3" borderId="5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vertical="center" wrapText="1"/>
    </xf>
    <xf numFmtId="0" fontId="9" fillId="3" borderId="11" xfId="0" applyFont="1" applyFill="1" applyBorder="1" applyAlignment="1">
      <alignment vertical="center" wrapText="1"/>
    </xf>
    <xf numFmtId="0" fontId="9" fillId="3" borderId="17" xfId="0" applyFont="1" applyFill="1" applyBorder="1" applyAlignment="1">
      <alignment vertical="center" wrapText="1"/>
    </xf>
    <xf numFmtId="0" fontId="9" fillId="3" borderId="18" xfId="0" applyFont="1" applyFill="1" applyBorder="1" applyAlignment="1">
      <alignment vertical="center" wrapText="1"/>
    </xf>
    <xf numFmtId="49" fontId="14" fillId="0" borderId="0" xfId="0" applyNumberFormat="1" applyFont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4" fontId="1" fillId="0" borderId="0" xfId="0" applyNumberFormat="1" applyFont="1"/>
    <xf numFmtId="4" fontId="0" fillId="0" borderId="20" xfId="0" applyNumberFormat="1" applyBorder="1" applyAlignment="1">
      <alignment horizontal="center" vertical="center"/>
    </xf>
    <xf numFmtId="4" fontId="16" fillId="0" borderId="2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1"/>
  <sheetViews>
    <sheetView topLeftCell="A2" workbookViewId="0">
      <pane ySplit="6" topLeftCell="A17" activePane="bottomLeft" state="frozen"/>
      <selection activeCell="A2" sqref="A2"/>
      <selection pane="bottomLeft" activeCell="A2" sqref="A2:XFD23"/>
    </sheetView>
  </sheetViews>
  <sheetFormatPr defaultRowHeight="15" x14ac:dyDescent="0.25"/>
  <cols>
    <col min="1" max="1" width="4.85546875" customWidth="1"/>
    <col min="2" max="2" width="22.28515625" customWidth="1"/>
    <col min="3" max="3" width="19.7109375" customWidth="1"/>
    <col min="4" max="4" width="16.42578125" customWidth="1"/>
    <col min="5" max="5" width="15.85546875" customWidth="1"/>
    <col min="6" max="6" width="13" customWidth="1"/>
    <col min="7" max="7" width="16.42578125" customWidth="1"/>
    <col min="8" max="8" width="14.28515625" customWidth="1"/>
    <col min="9" max="10" width="16.7109375" customWidth="1"/>
    <col min="11" max="11" width="19.5703125" customWidth="1"/>
    <col min="12" max="12" width="16.28515625" customWidth="1"/>
    <col min="13" max="13" width="14.85546875" customWidth="1"/>
    <col min="14" max="14" width="10.140625" style="29" bestFit="1" customWidth="1"/>
    <col min="15" max="15" width="9.42578125" style="29" bestFit="1" customWidth="1"/>
    <col min="16" max="17" width="10.140625" style="29" bestFit="1" customWidth="1"/>
    <col min="18" max="20" width="9.42578125" style="29" bestFit="1" customWidth="1"/>
    <col min="23" max="23" width="13.5703125" bestFit="1" customWidth="1"/>
    <col min="24" max="24" width="12.42578125" bestFit="1" customWidth="1"/>
    <col min="25" max="26" width="13.5703125" bestFit="1" customWidth="1"/>
    <col min="27" max="27" width="11.42578125" bestFit="1" customWidth="1"/>
    <col min="28" max="28" width="10" bestFit="1" customWidth="1"/>
    <col min="29" max="29" width="12.42578125" bestFit="1" customWidth="1"/>
  </cols>
  <sheetData>
    <row r="1" spans="1:29" ht="18.75" x14ac:dyDescent="0.25">
      <c r="A1" s="1" t="s">
        <v>0</v>
      </c>
    </row>
    <row r="2" spans="1:29" ht="18.75" x14ac:dyDescent="0.25">
      <c r="A2" s="2"/>
    </row>
    <row r="3" spans="1:29" ht="18.75" x14ac:dyDescent="0.25">
      <c r="A3" s="65" t="s">
        <v>1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</row>
    <row r="4" spans="1:29" ht="18.75" x14ac:dyDescent="0.25">
      <c r="A4" s="65" t="s">
        <v>2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</row>
    <row r="5" spans="1:29" ht="19.5" thickBot="1" x14ac:dyDescent="0.3">
      <c r="A5" s="66" t="s">
        <v>3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</row>
    <row r="6" spans="1:29" ht="80.25" customHeight="1" thickBot="1" x14ac:dyDescent="0.3">
      <c r="A6" s="60" t="s">
        <v>4</v>
      </c>
      <c r="B6" s="60" t="s">
        <v>5</v>
      </c>
      <c r="C6" s="60" t="s">
        <v>6</v>
      </c>
      <c r="D6" s="60" t="s">
        <v>7</v>
      </c>
      <c r="E6" s="60" t="s">
        <v>8</v>
      </c>
      <c r="F6" s="62" t="s">
        <v>9</v>
      </c>
      <c r="G6" s="62" t="s">
        <v>10</v>
      </c>
      <c r="H6" s="71" t="s">
        <v>11</v>
      </c>
      <c r="I6" s="72"/>
      <c r="J6" s="72"/>
      <c r="K6" s="72"/>
      <c r="L6" s="72"/>
      <c r="M6" s="73"/>
    </row>
    <row r="7" spans="1:29" ht="60.75" thickBot="1" x14ac:dyDescent="0.3">
      <c r="A7" s="61"/>
      <c r="B7" s="61"/>
      <c r="C7" s="61"/>
      <c r="D7" s="61"/>
      <c r="E7" s="61"/>
      <c r="F7" s="63"/>
      <c r="G7" s="63"/>
      <c r="H7" s="3" t="s">
        <v>12</v>
      </c>
      <c r="I7" s="3" t="s">
        <v>13</v>
      </c>
      <c r="J7" s="3" t="s">
        <v>14</v>
      </c>
      <c r="K7" s="3" t="s">
        <v>49</v>
      </c>
      <c r="L7" s="3" t="s">
        <v>50</v>
      </c>
      <c r="M7" s="3" t="s">
        <v>48</v>
      </c>
    </row>
    <row r="8" spans="1:29" ht="15.75" thickBot="1" x14ac:dyDescent="0.3">
      <c r="A8" s="4">
        <v>1</v>
      </c>
      <c r="B8" s="5">
        <v>2</v>
      </c>
      <c r="C8" s="5">
        <v>3</v>
      </c>
      <c r="D8" s="5">
        <v>4</v>
      </c>
      <c r="E8" s="5">
        <v>5</v>
      </c>
      <c r="F8" s="5">
        <v>6</v>
      </c>
      <c r="G8" s="5">
        <v>7</v>
      </c>
      <c r="H8" s="5">
        <v>8</v>
      </c>
      <c r="I8" s="5">
        <v>9</v>
      </c>
      <c r="J8" s="5">
        <v>10</v>
      </c>
      <c r="K8" s="5">
        <v>11</v>
      </c>
      <c r="L8" s="5">
        <v>12</v>
      </c>
      <c r="M8" s="5">
        <v>13</v>
      </c>
    </row>
    <row r="9" spans="1:29" ht="15.75" thickBot="1" x14ac:dyDescent="0.3">
      <c r="A9" s="74" t="s">
        <v>15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6"/>
    </row>
    <row r="10" spans="1:29" ht="39.950000000000003" customHeight="1" thickBot="1" x14ac:dyDescent="0.3">
      <c r="A10" s="17">
        <v>1</v>
      </c>
      <c r="B10" s="13" t="s">
        <v>16</v>
      </c>
      <c r="C10" s="13" t="s">
        <v>17</v>
      </c>
      <c r="D10" s="14" t="s">
        <v>18</v>
      </c>
      <c r="E10" s="13" t="s">
        <v>19</v>
      </c>
      <c r="F10" s="14" t="s">
        <v>20</v>
      </c>
      <c r="G10" s="15">
        <v>14901.041499999999</v>
      </c>
      <c r="H10" s="16">
        <v>3159.81</v>
      </c>
      <c r="I10" s="16">
        <v>11071.4115</v>
      </c>
      <c r="J10" s="16">
        <v>669.82</v>
      </c>
      <c r="K10" s="16">
        <v>0</v>
      </c>
      <c r="L10" s="16">
        <v>0</v>
      </c>
      <c r="M10" s="16">
        <v>0</v>
      </c>
      <c r="U10" s="29"/>
      <c r="V10" s="29"/>
      <c r="W10" s="29">
        <v>14901041.5</v>
      </c>
      <c r="X10" s="29">
        <v>3159810</v>
      </c>
      <c r="Y10" s="29">
        <v>11071411.5</v>
      </c>
      <c r="Z10" s="29">
        <v>669820</v>
      </c>
      <c r="AA10" s="29"/>
      <c r="AB10" s="29"/>
      <c r="AC10" s="29"/>
    </row>
    <row r="11" spans="1:29" ht="39.950000000000003" customHeight="1" thickBot="1" x14ac:dyDescent="0.3">
      <c r="A11" s="17">
        <v>2</v>
      </c>
      <c r="B11" s="13" t="s">
        <v>16</v>
      </c>
      <c r="C11" s="13" t="s">
        <v>17</v>
      </c>
      <c r="D11" s="14" t="s">
        <v>18</v>
      </c>
      <c r="E11" s="13" t="s">
        <v>21</v>
      </c>
      <c r="F11" s="14" t="s">
        <v>20</v>
      </c>
      <c r="G11" s="15">
        <v>47050.175600000002</v>
      </c>
      <c r="H11" s="16">
        <v>3581.3751000000002</v>
      </c>
      <c r="I11" s="16">
        <v>13417.4895</v>
      </c>
      <c r="J11" s="16">
        <v>21332.391500000002</v>
      </c>
      <c r="K11" s="16">
        <v>0</v>
      </c>
      <c r="L11" s="16">
        <v>0</v>
      </c>
      <c r="M11" s="16">
        <v>8718.9195</v>
      </c>
      <c r="U11" s="29"/>
      <c r="V11" s="29"/>
      <c r="W11" s="29">
        <v>47050175.600000001</v>
      </c>
      <c r="X11" s="29">
        <v>3581375.1</v>
      </c>
      <c r="Y11" s="29">
        <v>13417489.5</v>
      </c>
      <c r="Z11" s="29">
        <v>21332391.5</v>
      </c>
      <c r="AA11" s="29"/>
      <c r="AB11" s="29"/>
      <c r="AC11" s="29">
        <v>8718919.5</v>
      </c>
    </row>
    <row r="12" spans="1:29" ht="39.950000000000003" customHeight="1" thickBot="1" x14ac:dyDescent="0.3">
      <c r="A12" s="17">
        <v>3</v>
      </c>
      <c r="B12" s="13" t="s">
        <v>16</v>
      </c>
      <c r="C12" s="13" t="s">
        <v>17</v>
      </c>
      <c r="D12" s="14" t="s">
        <v>18</v>
      </c>
      <c r="E12" s="13" t="s">
        <v>22</v>
      </c>
      <c r="F12" s="14" t="s">
        <v>20</v>
      </c>
      <c r="G12" s="15">
        <v>38515.360810000006</v>
      </c>
      <c r="H12" s="16">
        <v>3581.3751000000002</v>
      </c>
      <c r="I12" s="16">
        <v>15506.227989999999</v>
      </c>
      <c r="J12" s="16">
        <v>11308.095220000001</v>
      </c>
      <c r="K12" s="16">
        <v>0</v>
      </c>
      <c r="L12" s="16">
        <v>0</v>
      </c>
      <c r="M12" s="16">
        <v>8119.6625000000004</v>
      </c>
      <c r="U12" s="29"/>
      <c r="V12" s="29"/>
      <c r="W12" s="29">
        <v>38515360.810000002</v>
      </c>
      <c r="X12" s="29">
        <v>3581375.1</v>
      </c>
      <c r="Y12" s="29">
        <v>15506227.99</v>
      </c>
      <c r="Z12" s="29">
        <v>11308095.220000001</v>
      </c>
      <c r="AA12" s="29"/>
      <c r="AB12" s="29"/>
      <c r="AC12" s="29">
        <v>8119662.5</v>
      </c>
    </row>
    <row r="13" spans="1:29" ht="39.950000000000003" customHeight="1" thickBot="1" x14ac:dyDescent="0.3">
      <c r="A13" s="17">
        <v>4</v>
      </c>
      <c r="B13" s="13" t="s">
        <v>16</v>
      </c>
      <c r="C13" s="13" t="s">
        <v>17</v>
      </c>
      <c r="D13" s="14" t="s">
        <v>18</v>
      </c>
      <c r="E13" s="13" t="s">
        <v>59</v>
      </c>
      <c r="F13" s="14" t="s">
        <v>20</v>
      </c>
      <c r="G13" s="15">
        <v>22871.904999999999</v>
      </c>
      <c r="H13" s="16">
        <v>3159.81</v>
      </c>
      <c r="I13" s="16">
        <v>11071.4115</v>
      </c>
      <c r="J13" s="16">
        <v>8640.6834999999992</v>
      </c>
      <c r="K13" s="12">
        <v>0</v>
      </c>
      <c r="L13" s="12">
        <v>0</v>
      </c>
      <c r="M13" s="16">
        <v>0</v>
      </c>
      <c r="U13" s="29"/>
      <c r="V13" s="29"/>
      <c r="W13" s="29">
        <v>22871905</v>
      </c>
      <c r="X13" s="29">
        <v>3159810</v>
      </c>
      <c r="Y13" s="29">
        <v>11071411.5</v>
      </c>
      <c r="Z13" s="29">
        <v>8640683.5</v>
      </c>
      <c r="AA13" s="29"/>
      <c r="AB13" s="29"/>
      <c r="AC13" s="29"/>
    </row>
    <row r="14" spans="1:29" ht="39.950000000000003" customHeight="1" thickBot="1" x14ac:dyDescent="0.3">
      <c r="A14" s="17">
        <v>5</v>
      </c>
      <c r="B14" s="13" t="s">
        <v>23</v>
      </c>
      <c r="C14" s="13" t="s">
        <v>24</v>
      </c>
      <c r="D14" s="14" t="s">
        <v>25</v>
      </c>
      <c r="E14" s="13" t="s">
        <v>26</v>
      </c>
      <c r="F14" s="14" t="s">
        <v>27</v>
      </c>
      <c r="G14" s="15">
        <v>55606.637600000002</v>
      </c>
      <c r="H14" s="16">
        <v>5950.6127999999999</v>
      </c>
      <c r="I14" s="16">
        <v>10684.0548</v>
      </c>
      <c r="J14" s="16">
        <v>36265.47</v>
      </c>
      <c r="K14" s="16">
        <v>1235</v>
      </c>
      <c r="L14" s="16">
        <v>0</v>
      </c>
      <c r="M14" s="16">
        <v>1471.5</v>
      </c>
      <c r="U14" s="29"/>
      <c r="V14" s="29"/>
      <c r="W14" s="29">
        <v>55606637.600000001</v>
      </c>
      <c r="X14" s="29">
        <v>5950612.7999999998</v>
      </c>
      <c r="Y14" s="29">
        <v>10684054.800000001</v>
      </c>
      <c r="Z14" s="29">
        <v>36265470</v>
      </c>
      <c r="AA14" s="29">
        <v>1235000</v>
      </c>
      <c r="AB14" s="29"/>
      <c r="AC14" s="29">
        <v>1471500</v>
      </c>
    </row>
    <row r="15" spans="1:29" ht="39.950000000000003" customHeight="1" thickBot="1" x14ac:dyDescent="0.3">
      <c r="A15" s="17">
        <v>6</v>
      </c>
      <c r="B15" s="13" t="s">
        <v>23</v>
      </c>
      <c r="C15" s="13" t="s">
        <v>24</v>
      </c>
      <c r="D15" s="14" t="s">
        <v>25</v>
      </c>
      <c r="E15" s="13" t="s">
        <v>28</v>
      </c>
      <c r="F15" s="14" t="s">
        <v>27</v>
      </c>
      <c r="G15" s="15">
        <v>37511.367600000005</v>
      </c>
      <c r="H15" s="16">
        <v>5950.6127999999999</v>
      </c>
      <c r="I15" s="16">
        <v>10684.0558</v>
      </c>
      <c r="J15" s="16">
        <v>18170.197</v>
      </c>
      <c r="K15" s="16">
        <v>1235.001</v>
      </c>
      <c r="L15" s="16">
        <v>0</v>
      </c>
      <c r="M15" s="16">
        <v>1471.501</v>
      </c>
      <c r="U15" s="29"/>
      <c r="V15" s="29"/>
      <c r="W15" s="29">
        <v>37511367.600000001</v>
      </c>
      <c r="X15" s="29">
        <v>5950612.7999999998</v>
      </c>
      <c r="Y15" s="29">
        <v>10684055.800000001</v>
      </c>
      <c r="Z15" s="29">
        <v>18170197</v>
      </c>
      <c r="AA15" s="29">
        <v>1235001</v>
      </c>
      <c r="AB15" s="29"/>
      <c r="AC15" s="29">
        <v>1471501</v>
      </c>
    </row>
    <row r="16" spans="1:29" ht="39.950000000000003" customHeight="1" thickBot="1" x14ac:dyDescent="0.3">
      <c r="A16" s="17">
        <v>7</v>
      </c>
      <c r="B16" s="13" t="s">
        <v>29</v>
      </c>
      <c r="C16" s="14" t="s">
        <v>30</v>
      </c>
      <c r="D16" s="14" t="s">
        <v>18</v>
      </c>
      <c r="E16" s="13" t="s">
        <v>31</v>
      </c>
      <c r="F16" s="14" t="s">
        <v>27</v>
      </c>
      <c r="G16" s="15">
        <v>31395.704600000001</v>
      </c>
      <c r="H16" s="16">
        <v>1738.8336000000002</v>
      </c>
      <c r="I16" s="16">
        <v>4878.8999999999996</v>
      </c>
      <c r="J16" s="16">
        <v>24777.971000000001</v>
      </c>
      <c r="K16" s="16">
        <v>0</v>
      </c>
      <c r="L16" s="16">
        <v>0</v>
      </c>
      <c r="M16" s="16">
        <v>0</v>
      </c>
      <c r="U16" s="29"/>
      <c r="V16" s="29"/>
      <c r="W16" s="29">
        <v>31395704.600000001</v>
      </c>
      <c r="X16" s="29">
        <v>1738833.6</v>
      </c>
      <c r="Y16" s="29">
        <v>4878900</v>
      </c>
      <c r="Z16" s="29">
        <v>24777971</v>
      </c>
      <c r="AA16" s="29"/>
      <c r="AB16" s="29"/>
      <c r="AC16" s="29"/>
    </row>
    <row r="17" spans="1:29" ht="39.950000000000003" customHeight="1" thickBot="1" x14ac:dyDescent="0.3">
      <c r="A17" s="17">
        <v>9</v>
      </c>
      <c r="B17" s="13" t="s">
        <v>29</v>
      </c>
      <c r="C17" s="14" t="s">
        <v>30</v>
      </c>
      <c r="D17" s="14" t="s">
        <v>18</v>
      </c>
      <c r="E17" s="13" t="s">
        <v>32</v>
      </c>
      <c r="F17" s="14" t="s">
        <v>27</v>
      </c>
      <c r="G17" s="15">
        <v>17088.564600000002</v>
      </c>
      <c r="H17" s="16">
        <v>1738.8336000000002</v>
      </c>
      <c r="I17" s="16">
        <v>4878.8999999999996</v>
      </c>
      <c r="J17" s="16">
        <v>10470.831</v>
      </c>
      <c r="K17" s="16">
        <v>0</v>
      </c>
      <c r="L17" s="16">
        <v>0</v>
      </c>
      <c r="M17" s="16">
        <v>0</v>
      </c>
      <c r="U17" s="29"/>
      <c r="V17" s="29"/>
      <c r="W17" s="29"/>
      <c r="X17" s="29"/>
      <c r="Y17" s="29"/>
      <c r="Z17" s="29"/>
      <c r="AA17" s="29"/>
      <c r="AB17" s="29"/>
      <c r="AC17" s="29"/>
    </row>
    <row r="18" spans="1:29" ht="39.950000000000003" customHeight="1" thickBot="1" x14ac:dyDescent="0.3">
      <c r="A18" s="17">
        <v>10</v>
      </c>
      <c r="B18" s="13" t="s">
        <v>33</v>
      </c>
      <c r="C18" s="14" t="s">
        <v>34</v>
      </c>
      <c r="D18" s="14" t="s">
        <v>18</v>
      </c>
      <c r="E18" s="13" t="s">
        <v>35</v>
      </c>
      <c r="F18" s="14" t="s">
        <v>27</v>
      </c>
      <c r="G18" s="15">
        <v>7929.8150999999998</v>
      </c>
      <c r="H18" s="16">
        <v>1248.992</v>
      </c>
      <c r="I18" s="16">
        <v>3340.4291000000003</v>
      </c>
      <c r="J18" s="16">
        <v>3340.3939999999998</v>
      </c>
      <c r="K18" s="16">
        <v>0</v>
      </c>
      <c r="L18" s="16">
        <v>0</v>
      </c>
      <c r="M18" s="16">
        <v>0</v>
      </c>
      <c r="U18" s="29"/>
      <c r="V18" s="29"/>
      <c r="W18" s="29"/>
      <c r="X18" s="29"/>
      <c r="Y18" s="29"/>
      <c r="Z18" s="29"/>
      <c r="AA18" s="29"/>
      <c r="AB18" s="29"/>
      <c r="AC18" s="29"/>
    </row>
    <row r="19" spans="1:29" ht="39.950000000000003" customHeight="1" thickBot="1" x14ac:dyDescent="0.3">
      <c r="A19" s="17">
        <v>11</v>
      </c>
      <c r="B19" s="13" t="s">
        <v>36</v>
      </c>
      <c r="C19" s="13" t="s">
        <v>37</v>
      </c>
      <c r="D19" s="14">
        <v>4</v>
      </c>
      <c r="E19" s="13" t="s">
        <v>38</v>
      </c>
      <c r="F19" s="14" t="s">
        <v>27</v>
      </c>
      <c r="G19" s="15">
        <v>32783.415800000002</v>
      </c>
      <c r="H19" s="16">
        <v>2502.6019999999999</v>
      </c>
      <c r="I19" s="16">
        <v>6006.2447999999995</v>
      </c>
      <c r="J19" s="16">
        <v>24274.569</v>
      </c>
      <c r="K19" s="16">
        <v>0</v>
      </c>
      <c r="L19" s="16">
        <v>0</v>
      </c>
      <c r="M19" s="16">
        <v>0</v>
      </c>
      <c r="U19" s="29"/>
      <c r="V19" s="29"/>
      <c r="W19" s="29"/>
      <c r="X19" s="29"/>
      <c r="Y19" s="29"/>
      <c r="Z19" s="29"/>
      <c r="AA19" s="29"/>
      <c r="AB19" s="29"/>
      <c r="AC19" s="29"/>
    </row>
    <row r="20" spans="1:29" ht="39.950000000000003" customHeight="1" thickBot="1" x14ac:dyDescent="0.3">
      <c r="A20" s="17">
        <v>12</v>
      </c>
      <c r="B20" s="13" t="s">
        <v>36</v>
      </c>
      <c r="C20" s="13" t="s">
        <v>37</v>
      </c>
      <c r="D20" s="14">
        <v>4</v>
      </c>
      <c r="E20" s="13" t="s">
        <v>39</v>
      </c>
      <c r="F20" s="14" t="s">
        <v>27</v>
      </c>
      <c r="G20" s="15">
        <v>32783.418799999999</v>
      </c>
      <c r="H20" s="16">
        <v>2502.6030000000001</v>
      </c>
      <c r="I20" s="16">
        <v>6006.2457999999997</v>
      </c>
      <c r="J20" s="16">
        <v>24274.57</v>
      </c>
      <c r="K20" s="16">
        <v>0</v>
      </c>
      <c r="L20" s="16">
        <v>0</v>
      </c>
      <c r="M20" s="16">
        <v>0</v>
      </c>
      <c r="U20" s="29"/>
      <c r="V20" s="29"/>
      <c r="W20" s="29"/>
      <c r="X20" s="29"/>
      <c r="Y20" s="29"/>
      <c r="Z20" s="29"/>
      <c r="AA20" s="29"/>
      <c r="AB20" s="29"/>
      <c r="AC20" s="29"/>
    </row>
    <row r="21" spans="1:29" ht="39.950000000000003" customHeight="1" thickBot="1" x14ac:dyDescent="0.3">
      <c r="A21" s="17">
        <v>13</v>
      </c>
      <c r="B21" s="13" t="s">
        <v>36</v>
      </c>
      <c r="C21" s="13" t="s">
        <v>37</v>
      </c>
      <c r="D21" s="14">
        <v>4</v>
      </c>
      <c r="E21" s="13" t="s">
        <v>31</v>
      </c>
      <c r="F21" s="14" t="s">
        <v>27</v>
      </c>
      <c r="G21" s="15">
        <v>32783.421800000004</v>
      </c>
      <c r="H21" s="16">
        <v>2502.6039999999998</v>
      </c>
      <c r="I21" s="16">
        <v>6006.2467999999999</v>
      </c>
      <c r="J21" s="16">
        <v>24274.571</v>
      </c>
      <c r="K21" s="16">
        <v>0</v>
      </c>
      <c r="L21" s="16">
        <v>0</v>
      </c>
      <c r="M21" s="16">
        <v>0</v>
      </c>
      <c r="U21" s="29"/>
      <c r="V21" s="29"/>
      <c r="W21" s="29"/>
      <c r="X21" s="29"/>
      <c r="Y21" s="29"/>
      <c r="Z21" s="29"/>
      <c r="AA21" s="29"/>
      <c r="AB21" s="29"/>
      <c r="AC21" s="29"/>
    </row>
    <row r="22" spans="1:29" ht="39.950000000000003" customHeight="1" thickBot="1" x14ac:dyDescent="0.3">
      <c r="A22" s="68" t="s">
        <v>40</v>
      </c>
      <c r="B22" s="69"/>
      <c r="C22" s="69"/>
      <c r="D22" s="69"/>
      <c r="E22" s="69"/>
      <c r="F22" s="70"/>
      <c r="G22" s="11">
        <v>400443.00818000006</v>
      </c>
      <c r="H22" s="11">
        <v>39491.553</v>
      </c>
      <c r="I22" s="11">
        <v>111045.57058999999</v>
      </c>
      <c r="J22" s="11">
        <v>227431.41832</v>
      </c>
      <c r="K22" s="11">
        <v>2470.0010000000002</v>
      </c>
      <c r="L22" s="11">
        <v>222.88226999999998</v>
      </c>
      <c r="M22" s="11">
        <v>19781.582999999999</v>
      </c>
      <c r="U22" s="29"/>
      <c r="V22" s="29"/>
      <c r="W22" s="29"/>
      <c r="X22" s="29"/>
      <c r="Y22" s="29"/>
      <c r="Z22" s="29"/>
      <c r="AA22" s="29"/>
      <c r="AB22" s="29"/>
      <c r="AC22" s="29"/>
    </row>
    <row r="23" spans="1:29" ht="39.950000000000003" customHeight="1" thickBot="1" x14ac:dyDescent="0.3">
      <c r="A23" s="68" t="s">
        <v>41</v>
      </c>
      <c r="B23" s="69"/>
      <c r="C23" s="69"/>
      <c r="D23" s="69"/>
      <c r="E23" s="69"/>
      <c r="F23" s="70"/>
      <c r="G23" s="11"/>
      <c r="H23" s="11"/>
      <c r="I23" s="11"/>
      <c r="J23" s="11"/>
      <c r="K23" s="11"/>
      <c r="L23" s="11"/>
      <c r="M23" s="11"/>
      <c r="U23" s="29"/>
      <c r="V23" s="29"/>
      <c r="W23" s="29"/>
      <c r="X23" s="29"/>
      <c r="Y23" s="29"/>
      <c r="Z23" s="29"/>
      <c r="AA23" s="29"/>
      <c r="AB23" s="29"/>
      <c r="AC23" s="29"/>
    </row>
    <row r="24" spans="1:29" x14ac:dyDescent="0.25">
      <c r="A24" s="6"/>
    </row>
    <row r="25" spans="1:29" x14ac:dyDescent="0.25">
      <c r="A25" s="6"/>
    </row>
    <row r="26" spans="1:29" ht="15.75" x14ac:dyDescent="0.25">
      <c r="A26" s="67" t="s">
        <v>42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</row>
    <row r="27" spans="1:29" ht="59.25" customHeight="1" x14ac:dyDescent="0.25">
      <c r="A27" s="64" t="s">
        <v>43</v>
      </c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</row>
    <row r="28" spans="1:29" ht="36" customHeight="1" x14ac:dyDescent="0.25">
      <c r="A28" s="64" t="s">
        <v>44</v>
      </c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</row>
    <row r="29" spans="1:29" ht="31.5" customHeight="1" x14ac:dyDescent="0.25">
      <c r="A29" s="64" t="s">
        <v>45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</row>
    <row r="30" spans="1:29" ht="37.5" customHeight="1" x14ac:dyDescent="0.25">
      <c r="A30" s="64" t="s">
        <v>46</v>
      </c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</row>
    <row r="31" spans="1:29" ht="33" customHeight="1" x14ac:dyDescent="0.25">
      <c r="A31" s="64" t="s">
        <v>47</v>
      </c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</row>
  </sheetData>
  <mergeCells count="20">
    <mergeCell ref="A31:M31"/>
    <mergeCell ref="A28:M28"/>
    <mergeCell ref="A3:M3"/>
    <mergeCell ref="A4:M4"/>
    <mergeCell ref="A5:M5"/>
    <mergeCell ref="A26:M26"/>
    <mergeCell ref="A27:M27"/>
    <mergeCell ref="A22:F22"/>
    <mergeCell ref="A23:F23"/>
    <mergeCell ref="G6:G7"/>
    <mergeCell ref="H6:M6"/>
    <mergeCell ref="A9:M9"/>
    <mergeCell ref="A6:A7"/>
    <mergeCell ref="B6:B7"/>
    <mergeCell ref="C6:C7"/>
    <mergeCell ref="D6:D7"/>
    <mergeCell ref="E6:E7"/>
    <mergeCell ref="F6:F7"/>
    <mergeCell ref="A29:M29"/>
    <mergeCell ref="A30:M30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7F2F8-3611-4FDB-871B-79117CCCA9E5}">
  <dimension ref="A1:AC35"/>
  <sheetViews>
    <sheetView tabSelected="1" topLeftCell="A9" workbookViewId="0">
      <selection activeCell="G26" sqref="G26:M26"/>
    </sheetView>
  </sheetViews>
  <sheetFormatPr defaultRowHeight="15" x14ac:dyDescent="0.25"/>
  <cols>
    <col min="2" max="2" width="29.5703125" customWidth="1"/>
    <col min="3" max="3" width="17.5703125" customWidth="1"/>
    <col min="4" max="4" width="11.5703125" bestFit="1" customWidth="1"/>
    <col min="5" max="5" width="22.85546875" bestFit="1" customWidth="1"/>
    <col min="6" max="6" width="18.7109375" customWidth="1"/>
    <col min="7" max="7" width="11.28515625" bestFit="1" customWidth="1"/>
    <col min="8" max="8" width="10.140625" bestFit="1" customWidth="1"/>
    <col min="9" max="10" width="11.28515625" bestFit="1" customWidth="1"/>
    <col min="11" max="11" width="10.5703125" customWidth="1"/>
    <col min="13" max="13" width="10.140625" bestFit="1" customWidth="1"/>
  </cols>
  <sheetData>
    <row r="1" spans="1:29" ht="18.75" x14ac:dyDescent="0.25">
      <c r="A1" s="53"/>
      <c r="N1" s="29"/>
      <c r="O1" s="29"/>
      <c r="P1" s="29"/>
      <c r="Q1" s="29"/>
      <c r="R1" s="29"/>
      <c r="S1" s="29"/>
      <c r="T1" s="29"/>
    </row>
    <row r="2" spans="1:29" ht="18.75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29"/>
      <c r="O2" s="29"/>
      <c r="P2" s="29"/>
      <c r="Q2" s="29"/>
      <c r="R2" s="29"/>
      <c r="S2" s="29"/>
      <c r="T2" s="29"/>
    </row>
    <row r="3" spans="1:29" ht="18.75" x14ac:dyDescent="0.25">
      <c r="A3" s="65" t="s">
        <v>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29"/>
      <c r="O3" s="29"/>
      <c r="P3" s="29"/>
      <c r="Q3" s="29"/>
      <c r="R3" s="29"/>
      <c r="S3" s="29"/>
      <c r="T3" s="29"/>
    </row>
    <row r="4" spans="1:29" ht="19.5" thickBot="1" x14ac:dyDescent="0.3">
      <c r="A4" s="66" t="s">
        <v>172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29"/>
      <c r="O4" s="29"/>
      <c r="P4" s="29"/>
      <c r="Q4" s="29"/>
      <c r="R4" s="29"/>
      <c r="S4" s="29"/>
      <c r="T4" s="29"/>
    </row>
    <row r="5" spans="1:29" ht="15.75" thickBot="1" x14ac:dyDescent="0.3">
      <c r="A5" s="60" t="s">
        <v>4</v>
      </c>
      <c r="B5" s="60" t="s">
        <v>5</v>
      </c>
      <c r="C5" s="60" t="s">
        <v>6</v>
      </c>
      <c r="D5" s="60" t="s">
        <v>7</v>
      </c>
      <c r="E5" s="60" t="s">
        <v>8</v>
      </c>
      <c r="F5" s="62" t="s">
        <v>9</v>
      </c>
      <c r="G5" s="62" t="s">
        <v>10</v>
      </c>
      <c r="H5" s="71" t="s">
        <v>11</v>
      </c>
      <c r="I5" s="72"/>
      <c r="J5" s="72"/>
      <c r="K5" s="72"/>
      <c r="L5" s="72"/>
      <c r="M5" s="73"/>
      <c r="N5" s="29"/>
      <c r="O5" s="29"/>
      <c r="P5" s="29"/>
      <c r="Q5" s="29"/>
      <c r="R5" s="29"/>
      <c r="S5" s="29"/>
      <c r="T5" s="29"/>
    </row>
    <row r="6" spans="1:29" ht="135.75" thickBot="1" x14ac:dyDescent="0.3">
      <c r="A6" s="61"/>
      <c r="B6" s="61"/>
      <c r="C6" s="61"/>
      <c r="D6" s="61"/>
      <c r="E6" s="61"/>
      <c r="F6" s="63"/>
      <c r="G6" s="63"/>
      <c r="H6" s="3" t="s">
        <v>12</v>
      </c>
      <c r="I6" s="3" t="s">
        <v>13</v>
      </c>
      <c r="J6" s="3" t="s">
        <v>14</v>
      </c>
      <c r="K6" s="3" t="s">
        <v>49</v>
      </c>
      <c r="L6" s="3" t="s">
        <v>50</v>
      </c>
      <c r="M6" s="3" t="s">
        <v>48</v>
      </c>
      <c r="N6" s="29"/>
      <c r="O6" s="29"/>
      <c r="P6" s="29"/>
      <c r="Q6" s="29"/>
      <c r="R6" s="29"/>
      <c r="S6" s="29"/>
      <c r="T6" s="29"/>
    </row>
    <row r="7" spans="1:29" ht="15.75" thickBot="1" x14ac:dyDescent="0.3">
      <c r="A7" s="4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  <c r="H7" s="5">
        <v>8</v>
      </c>
      <c r="I7" s="5">
        <v>9</v>
      </c>
      <c r="J7" s="5">
        <v>10</v>
      </c>
      <c r="K7" s="5">
        <v>11</v>
      </c>
      <c r="L7" s="5">
        <v>12</v>
      </c>
      <c r="M7" s="5">
        <v>13</v>
      </c>
      <c r="N7" s="29"/>
      <c r="O7" s="29"/>
      <c r="P7" s="29"/>
      <c r="Q7" s="29"/>
      <c r="R7" s="29"/>
      <c r="S7" s="29"/>
      <c r="T7" s="29"/>
    </row>
    <row r="8" spans="1:29" ht="15.75" thickBot="1" x14ac:dyDescent="0.3">
      <c r="A8" s="74" t="s">
        <v>15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6"/>
      <c r="N8" s="29"/>
      <c r="O8" s="29"/>
      <c r="P8" s="29"/>
      <c r="Q8" s="29"/>
      <c r="R8" s="29"/>
      <c r="S8" s="29"/>
      <c r="T8" s="29"/>
    </row>
    <row r="9" spans="1:29" ht="30.75" thickBot="1" x14ac:dyDescent="0.3">
      <c r="A9" s="46">
        <v>1</v>
      </c>
      <c r="B9" s="47" t="s">
        <v>173</v>
      </c>
      <c r="C9" s="47" t="s">
        <v>166</v>
      </c>
      <c r="D9" s="48">
        <v>4</v>
      </c>
      <c r="E9" s="47" t="s">
        <v>174</v>
      </c>
      <c r="F9" s="48" t="s">
        <v>27</v>
      </c>
      <c r="G9" s="49">
        <f>H9+I9+J9+K9+L9+M9</f>
        <v>16591.7</v>
      </c>
      <c r="H9" s="50">
        <v>1979.7</v>
      </c>
      <c r="I9" s="50">
        <v>4242.3</v>
      </c>
      <c r="J9" s="50">
        <f>9658+711.7</f>
        <v>10369.700000000001</v>
      </c>
      <c r="K9" s="50"/>
      <c r="L9" s="50"/>
      <c r="M9" s="50"/>
      <c r="N9" s="29"/>
      <c r="O9" s="29"/>
      <c r="P9" s="29"/>
      <c r="Q9" s="29"/>
      <c r="R9" s="29"/>
      <c r="S9" s="29"/>
      <c r="T9" s="29"/>
    </row>
    <row r="10" spans="1:29" ht="30.75" thickBot="1" x14ac:dyDescent="0.3">
      <c r="A10" s="46">
        <v>2</v>
      </c>
      <c r="B10" s="47" t="s">
        <v>175</v>
      </c>
      <c r="C10" s="47" t="s">
        <v>176</v>
      </c>
      <c r="D10" s="48">
        <v>4</v>
      </c>
      <c r="E10" s="47" t="s">
        <v>177</v>
      </c>
      <c r="F10" s="48" t="s">
        <v>27</v>
      </c>
      <c r="G10" s="49">
        <f t="shared" ref="G10:G25" si="0">H10+I10+J10+K10+L10+M10</f>
        <v>56445.609999999993</v>
      </c>
      <c r="H10" s="50">
        <v>1963.6</v>
      </c>
      <c r="I10" s="50">
        <v>4207.78</v>
      </c>
      <c r="J10" s="50">
        <f>5232.23+6000+39042</f>
        <v>50274.229999999996</v>
      </c>
      <c r="K10" s="50"/>
      <c r="L10" s="50"/>
      <c r="M10" s="50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</row>
    <row r="11" spans="1:29" ht="30.75" thickBot="1" x14ac:dyDescent="0.3">
      <c r="A11" s="17">
        <v>3</v>
      </c>
      <c r="B11" s="47" t="s">
        <v>178</v>
      </c>
      <c r="C11" s="47" t="s">
        <v>179</v>
      </c>
      <c r="D11" s="48">
        <v>6</v>
      </c>
      <c r="E11" s="47" t="s">
        <v>180</v>
      </c>
      <c r="F11" s="48" t="s">
        <v>27</v>
      </c>
      <c r="G11" s="49">
        <f t="shared" si="0"/>
        <v>33932.550000000003</v>
      </c>
      <c r="H11" s="50">
        <v>3480</v>
      </c>
      <c r="I11" s="50">
        <v>11257.8</v>
      </c>
      <c r="J11" s="50">
        <v>17319</v>
      </c>
      <c r="K11" s="50">
        <v>82</v>
      </c>
      <c r="L11" s="50">
        <v>562.4</v>
      </c>
      <c r="M11" s="50">
        <v>1231.3499999999999</v>
      </c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</row>
    <row r="12" spans="1:29" ht="30.75" thickBot="1" x14ac:dyDescent="0.3">
      <c r="A12" s="17">
        <v>4</v>
      </c>
      <c r="B12" s="13" t="s">
        <v>67</v>
      </c>
      <c r="C12" s="13" t="s">
        <v>176</v>
      </c>
      <c r="D12" s="14">
        <v>5</v>
      </c>
      <c r="E12" s="13" t="s">
        <v>39</v>
      </c>
      <c r="F12" s="14" t="s">
        <v>20</v>
      </c>
      <c r="G12" s="49">
        <f t="shared" si="0"/>
        <v>12064.29</v>
      </c>
      <c r="H12" s="41">
        <v>2424.1</v>
      </c>
      <c r="I12" s="41">
        <v>5540.8</v>
      </c>
      <c r="J12" s="41">
        <v>1154.19</v>
      </c>
      <c r="K12" s="42">
        <v>2945.2</v>
      </c>
      <c r="L12" s="42"/>
      <c r="M12" s="41"/>
      <c r="N12" s="29"/>
      <c r="O12" s="29"/>
      <c r="P12" s="29"/>
      <c r="Q12" s="29"/>
      <c r="R12" s="29"/>
      <c r="S12" s="29"/>
      <c r="T12" s="29"/>
      <c r="U12" s="29"/>
      <c r="V12" s="29"/>
      <c r="W12" s="29">
        <v>38515360.810000002</v>
      </c>
      <c r="X12" s="29">
        <v>3581375.1</v>
      </c>
      <c r="Y12" s="29">
        <v>15506227.99</v>
      </c>
      <c r="Z12" s="29">
        <v>11308095.220000001</v>
      </c>
      <c r="AA12" s="29"/>
      <c r="AB12" s="29"/>
      <c r="AC12" s="29">
        <v>8119662.5</v>
      </c>
    </row>
    <row r="13" spans="1:29" ht="30.75" thickBot="1" x14ac:dyDescent="0.3">
      <c r="A13" s="17">
        <v>5</v>
      </c>
      <c r="B13" s="13" t="s">
        <v>181</v>
      </c>
      <c r="C13" s="13" t="s">
        <v>182</v>
      </c>
      <c r="D13" s="14">
        <v>4</v>
      </c>
      <c r="E13" s="13" t="s">
        <v>183</v>
      </c>
      <c r="F13" s="14" t="s">
        <v>20</v>
      </c>
      <c r="G13" s="49">
        <f t="shared" si="0"/>
        <v>16204.900000000001</v>
      </c>
      <c r="H13" s="41">
        <v>1210.1300000000001</v>
      </c>
      <c r="I13" s="41">
        <v>4334.08</v>
      </c>
      <c r="J13" s="41">
        <v>10660.69</v>
      </c>
      <c r="K13" s="43"/>
      <c r="L13" s="43"/>
      <c r="M13" s="41"/>
      <c r="N13" s="29"/>
      <c r="O13" s="29"/>
      <c r="P13" s="29"/>
      <c r="Q13" s="29"/>
      <c r="R13" s="29"/>
      <c r="S13" s="29"/>
      <c r="T13" s="29"/>
      <c r="U13" s="29"/>
      <c r="V13" s="29"/>
      <c r="W13" s="29">
        <v>22871905</v>
      </c>
      <c r="X13" s="29">
        <v>3159810</v>
      </c>
      <c r="Y13" s="29">
        <v>11071411.5</v>
      </c>
      <c r="Z13" s="29">
        <v>8640683.5</v>
      </c>
      <c r="AA13" s="29"/>
      <c r="AB13" s="29"/>
      <c r="AC13" s="29"/>
    </row>
    <row r="14" spans="1:29" ht="30.75" thickBot="1" x14ac:dyDescent="0.3">
      <c r="A14" s="17">
        <v>6</v>
      </c>
      <c r="B14" s="13" t="s">
        <v>181</v>
      </c>
      <c r="C14" s="13" t="s">
        <v>182</v>
      </c>
      <c r="D14" s="14">
        <v>4</v>
      </c>
      <c r="E14" s="13" t="s">
        <v>184</v>
      </c>
      <c r="F14" s="14" t="s">
        <v>27</v>
      </c>
      <c r="G14" s="49">
        <f t="shared" si="0"/>
        <v>16204.900000000001</v>
      </c>
      <c r="H14" s="41">
        <v>1210.1300000000001</v>
      </c>
      <c r="I14" s="41">
        <v>4334.08</v>
      </c>
      <c r="J14" s="41">
        <v>10660.69</v>
      </c>
      <c r="K14" s="41"/>
      <c r="L14" s="41"/>
      <c r="M14" s="41"/>
      <c r="N14" s="29"/>
      <c r="O14" s="29"/>
      <c r="P14" s="29"/>
      <c r="Q14" s="29"/>
      <c r="R14" s="29"/>
      <c r="S14" s="29"/>
      <c r="T14" s="29"/>
      <c r="U14" s="29"/>
      <c r="V14" s="29"/>
      <c r="W14" s="29">
        <v>55606637.600000001</v>
      </c>
      <c r="X14" s="29">
        <v>5950612.7999999998</v>
      </c>
      <c r="Y14" s="29">
        <v>10684054.800000001</v>
      </c>
      <c r="Z14" s="29">
        <v>36265470</v>
      </c>
      <c r="AA14" s="29">
        <v>1235000</v>
      </c>
      <c r="AB14" s="29"/>
      <c r="AC14" s="29">
        <v>1471500</v>
      </c>
    </row>
    <row r="15" spans="1:29" ht="30.75" thickBot="1" x14ac:dyDescent="0.3">
      <c r="A15" s="46">
        <v>7</v>
      </c>
      <c r="B15" s="13" t="s">
        <v>159</v>
      </c>
      <c r="C15" s="13" t="s">
        <v>185</v>
      </c>
      <c r="D15" s="14">
        <v>11</v>
      </c>
      <c r="E15" s="13" t="s">
        <v>186</v>
      </c>
      <c r="F15" s="14" t="s">
        <v>27</v>
      </c>
      <c r="G15" s="49">
        <f t="shared" si="0"/>
        <v>25047.15</v>
      </c>
      <c r="H15" s="41">
        <v>2712.03</v>
      </c>
      <c r="I15" s="41">
        <v>8516.25</v>
      </c>
      <c r="J15" s="41">
        <v>13818.87</v>
      </c>
      <c r="K15" s="41"/>
      <c r="L15" s="41"/>
      <c r="M15" s="41"/>
      <c r="N15" s="29"/>
      <c r="O15" s="87"/>
      <c r="P15" s="29"/>
      <c r="Q15" s="29"/>
      <c r="R15" s="29"/>
      <c r="S15" s="29"/>
      <c r="T15" s="29"/>
      <c r="U15" s="29"/>
      <c r="V15" s="29"/>
      <c r="W15" s="29">
        <v>37511367.600000001</v>
      </c>
      <c r="X15" s="29">
        <v>5950612.7999999998</v>
      </c>
      <c r="Y15" s="29">
        <v>10684055.800000001</v>
      </c>
      <c r="Z15" s="29">
        <v>18170197</v>
      </c>
      <c r="AA15" s="29">
        <v>1235001</v>
      </c>
      <c r="AB15" s="29"/>
      <c r="AC15" s="29">
        <v>1471501</v>
      </c>
    </row>
    <row r="16" spans="1:29" ht="30.75" thickBot="1" x14ac:dyDescent="0.3">
      <c r="A16" s="17">
        <v>8</v>
      </c>
      <c r="B16" s="13" t="s">
        <v>187</v>
      </c>
      <c r="C16" s="13" t="s">
        <v>87</v>
      </c>
      <c r="D16" s="14">
        <v>4</v>
      </c>
      <c r="E16" s="13" t="s">
        <v>180</v>
      </c>
      <c r="F16" s="14" t="s">
        <v>27</v>
      </c>
      <c r="G16" s="49">
        <f t="shared" si="0"/>
        <v>0</v>
      </c>
      <c r="H16" s="41"/>
      <c r="I16" s="41"/>
      <c r="J16" s="41"/>
      <c r="K16" s="41"/>
      <c r="L16" s="41"/>
      <c r="M16" s="41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</row>
    <row r="17" spans="1:29" ht="30.75" thickBot="1" x14ac:dyDescent="0.3">
      <c r="A17" s="17">
        <v>9</v>
      </c>
      <c r="B17" s="13" t="s">
        <v>188</v>
      </c>
      <c r="C17" s="13" t="s">
        <v>87</v>
      </c>
      <c r="D17" s="14">
        <v>4</v>
      </c>
      <c r="E17" s="13" t="s">
        <v>177</v>
      </c>
      <c r="F17" s="14" t="s">
        <v>27</v>
      </c>
      <c r="G17" s="49">
        <f t="shared" si="0"/>
        <v>40950.74</v>
      </c>
      <c r="H17" s="41">
        <v>2155.02</v>
      </c>
      <c r="I17" s="41">
        <v>4310.05</v>
      </c>
      <c r="J17" s="88">
        <v>23566.89</v>
      </c>
      <c r="K17" s="41">
        <v>10918.78</v>
      </c>
      <c r="L17" s="41"/>
      <c r="M17" s="41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</row>
    <row r="18" spans="1:29" ht="30.75" thickBot="1" x14ac:dyDescent="0.3">
      <c r="A18" s="17">
        <v>10</v>
      </c>
      <c r="B18" s="13" t="s">
        <v>189</v>
      </c>
      <c r="C18" s="13" t="s">
        <v>190</v>
      </c>
      <c r="D18" s="14">
        <v>6</v>
      </c>
      <c r="E18" s="13" t="s">
        <v>59</v>
      </c>
      <c r="F18" s="14" t="s">
        <v>27</v>
      </c>
      <c r="G18" s="49">
        <f t="shared" si="0"/>
        <v>43964.73</v>
      </c>
      <c r="H18" s="41">
        <v>3242.68</v>
      </c>
      <c r="I18" s="41"/>
      <c r="J18" s="41">
        <v>38520.120000000003</v>
      </c>
      <c r="K18" s="41"/>
      <c r="L18" s="41"/>
      <c r="M18" s="41">
        <v>2201.9299999999998</v>
      </c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</row>
    <row r="19" spans="1:29" ht="30.75" thickBot="1" x14ac:dyDescent="0.3">
      <c r="A19" s="17">
        <v>11</v>
      </c>
      <c r="B19" s="13" t="s">
        <v>189</v>
      </c>
      <c r="C19" s="13" t="s">
        <v>190</v>
      </c>
      <c r="D19" s="14">
        <v>6</v>
      </c>
      <c r="E19" s="13" t="s">
        <v>60</v>
      </c>
      <c r="F19" s="14" t="s">
        <v>27</v>
      </c>
      <c r="G19" s="49">
        <f t="shared" si="0"/>
        <v>43984.73</v>
      </c>
      <c r="H19" s="41">
        <v>3242.68</v>
      </c>
      <c r="I19" s="58"/>
      <c r="J19" s="41">
        <v>38520.120000000003</v>
      </c>
      <c r="K19" s="58"/>
      <c r="L19" s="58"/>
      <c r="M19" s="41">
        <v>2221.9299999999998</v>
      </c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</row>
    <row r="20" spans="1:29" ht="30.75" thickBot="1" x14ac:dyDescent="0.3">
      <c r="A20" s="17">
        <v>12</v>
      </c>
      <c r="B20" s="13" t="s">
        <v>191</v>
      </c>
      <c r="C20" s="13" t="s">
        <v>192</v>
      </c>
      <c r="D20" s="14">
        <v>4</v>
      </c>
      <c r="E20" s="13" t="s">
        <v>38</v>
      </c>
      <c r="F20" s="14" t="s">
        <v>27</v>
      </c>
      <c r="G20" s="49">
        <f t="shared" si="0"/>
        <v>41659.51</v>
      </c>
      <c r="H20" s="41">
        <v>1905.75</v>
      </c>
      <c r="I20" s="41">
        <v>5002.6000000000004</v>
      </c>
      <c r="J20" s="41">
        <v>34751.160000000003</v>
      </c>
      <c r="K20" s="58"/>
      <c r="L20" s="58"/>
      <c r="M20" s="58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</row>
    <row r="21" spans="1:29" ht="30.75" thickBot="1" x14ac:dyDescent="0.3">
      <c r="A21" s="46">
        <v>13</v>
      </c>
      <c r="B21" s="13" t="s">
        <v>191</v>
      </c>
      <c r="C21" s="13" t="s">
        <v>192</v>
      </c>
      <c r="D21" s="14">
        <v>4</v>
      </c>
      <c r="E21" s="13" t="s">
        <v>193</v>
      </c>
      <c r="F21" s="14" t="s">
        <v>27</v>
      </c>
      <c r="G21" s="49">
        <f t="shared" si="0"/>
        <v>41659.51</v>
      </c>
      <c r="H21" s="41">
        <v>1905.75</v>
      </c>
      <c r="I21" s="41">
        <v>5002.6000000000004</v>
      </c>
      <c r="J21" s="41">
        <v>34751.160000000003</v>
      </c>
      <c r="K21" s="58"/>
      <c r="L21" s="58"/>
      <c r="M21" s="58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</row>
    <row r="22" spans="1:29" ht="30.75" thickBot="1" x14ac:dyDescent="0.3">
      <c r="A22" s="17">
        <v>14</v>
      </c>
      <c r="B22" s="13" t="s">
        <v>194</v>
      </c>
      <c r="C22" s="13" t="s">
        <v>80</v>
      </c>
      <c r="D22" s="14">
        <v>7</v>
      </c>
      <c r="E22" s="13" t="s">
        <v>22</v>
      </c>
      <c r="F22" s="14" t="s">
        <v>27</v>
      </c>
      <c r="G22" s="49">
        <f t="shared" si="0"/>
        <v>38307.379999999997</v>
      </c>
      <c r="H22" s="41">
        <v>3305.7</v>
      </c>
      <c r="I22" s="41">
        <v>15615.48</v>
      </c>
      <c r="J22" s="41">
        <f>14340.61+4337.67+423.44</f>
        <v>19101.719999999998</v>
      </c>
      <c r="K22" s="41">
        <v>92</v>
      </c>
      <c r="L22" s="41"/>
      <c r="M22" s="41">
        <v>192.48</v>
      </c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</row>
    <row r="23" spans="1:29" ht="30.75" thickBot="1" x14ac:dyDescent="0.3">
      <c r="A23" s="17">
        <v>15</v>
      </c>
      <c r="B23" s="13" t="s">
        <v>195</v>
      </c>
      <c r="C23" s="13" t="s">
        <v>196</v>
      </c>
      <c r="D23" s="14">
        <v>5</v>
      </c>
      <c r="E23" s="13" t="s">
        <v>63</v>
      </c>
      <c r="F23" s="14" t="s">
        <v>27</v>
      </c>
      <c r="G23" s="49">
        <f t="shared" si="0"/>
        <v>31857.55</v>
      </c>
      <c r="H23" s="41">
        <v>2097.96</v>
      </c>
      <c r="I23" s="41">
        <v>4493.22</v>
      </c>
      <c r="J23" s="41">
        <v>25266.37</v>
      </c>
      <c r="K23" s="58"/>
      <c r="L23" s="58"/>
      <c r="M23" s="58"/>
      <c r="N23" s="29"/>
      <c r="O23" s="29"/>
      <c r="P23" s="29"/>
      <c r="Q23" s="29"/>
      <c r="R23" s="29"/>
      <c r="S23" s="29"/>
      <c r="T23" s="29"/>
      <c r="U23" s="29"/>
      <c r="V23" s="29"/>
      <c r="W23" s="29">
        <v>31395704.600000001</v>
      </c>
      <c r="X23" s="29">
        <v>1738833.6</v>
      </c>
      <c r="Y23" s="29">
        <v>4878900</v>
      </c>
      <c r="Z23" s="29">
        <v>24777971</v>
      </c>
      <c r="AA23" s="29"/>
      <c r="AB23" s="29"/>
      <c r="AC23" s="29"/>
    </row>
    <row r="24" spans="1:29" ht="30.75" thickBot="1" x14ac:dyDescent="0.3">
      <c r="A24" s="17">
        <v>16</v>
      </c>
      <c r="B24" s="13" t="s">
        <v>197</v>
      </c>
      <c r="C24" s="13" t="s">
        <v>198</v>
      </c>
      <c r="D24" s="14">
        <v>4</v>
      </c>
      <c r="E24" s="13" t="s">
        <v>177</v>
      </c>
      <c r="F24" s="14" t="s">
        <v>27</v>
      </c>
      <c r="G24" s="49">
        <f t="shared" si="0"/>
        <v>28526.539999999997</v>
      </c>
      <c r="H24" s="41">
        <v>1923.34</v>
      </c>
      <c r="I24" s="41">
        <v>4284.6099999999997</v>
      </c>
      <c r="J24" s="41">
        <f>3499.51+17340.51</f>
        <v>20840.019999999997</v>
      </c>
      <c r="K24" s="41"/>
      <c r="L24" s="41"/>
      <c r="M24" s="41">
        <v>1478.57</v>
      </c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</row>
    <row r="25" spans="1:29" ht="30.75" thickBot="1" x14ac:dyDescent="0.3">
      <c r="A25" s="46">
        <v>17</v>
      </c>
      <c r="B25" s="13" t="s">
        <v>199</v>
      </c>
      <c r="C25" s="13" t="s">
        <v>200</v>
      </c>
      <c r="D25" s="14">
        <v>6</v>
      </c>
      <c r="E25" s="13" t="s">
        <v>136</v>
      </c>
      <c r="F25" s="14" t="s">
        <v>27</v>
      </c>
      <c r="G25" s="89">
        <f t="shared" si="0"/>
        <v>32278.849999999995</v>
      </c>
      <c r="H25" s="42">
        <v>3418.91</v>
      </c>
      <c r="I25" s="42">
        <v>7008.78</v>
      </c>
      <c r="J25" s="42">
        <f>1577.9+13778.89+6216.73</f>
        <v>21573.519999999997</v>
      </c>
      <c r="K25" s="42"/>
      <c r="L25" s="42">
        <v>277.64</v>
      </c>
      <c r="M25" s="5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</row>
    <row r="26" spans="1:29" ht="15.75" thickBot="1" x14ac:dyDescent="0.3">
      <c r="A26" s="68" t="s">
        <v>40</v>
      </c>
      <c r="B26" s="69"/>
      <c r="C26" s="69"/>
      <c r="D26" s="69"/>
      <c r="E26" s="69"/>
      <c r="F26" s="70"/>
      <c r="G26" s="56">
        <f>SUM(G9:G25)</f>
        <v>519680.63999999996</v>
      </c>
      <c r="H26" s="56">
        <f>SUM(H9:H25)</f>
        <v>38177.479999999996</v>
      </c>
      <c r="I26" s="56">
        <f t="shared" ref="I26:M26" si="1">SUM(I9:I25)</f>
        <v>88150.43</v>
      </c>
      <c r="J26" s="56">
        <f t="shared" si="1"/>
        <v>371148.45</v>
      </c>
      <c r="K26" s="56">
        <f t="shared" si="1"/>
        <v>14037.98</v>
      </c>
      <c r="L26" s="56">
        <f t="shared" si="1"/>
        <v>840.04</v>
      </c>
      <c r="M26" s="56">
        <f t="shared" si="1"/>
        <v>7326.2599999999984</v>
      </c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</row>
    <row r="27" spans="1:29" ht="15.75" thickBot="1" x14ac:dyDescent="0.3">
      <c r="A27" s="68" t="s">
        <v>41</v>
      </c>
      <c r="B27" s="69"/>
      <c r="C27" s="69"/>
      <c r="D27" s="69"/>
      <c r="E27" s="69"/>
      <c r="F27" s="70"/>
      <c r="G27" s="11"/>
      <c r="H27" s="11"/>
      <c r="I27" s="11"/>
      <c r="J27" s="11"/>
      <c r="K27" s="11"/>
      <c r="L27" s="11"/>
      <c r="M27" s="11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</row>
    <row r="30" spans="1:29" s="39" customFormat="1" ht="12.75" x14ac:dyDescent="0.2">
      <c r="A30" s="86" t="s">
        <v>42</v>
      </c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38"/>
      <c r="O30" s="38"/>
      <c r="P30" s="38"/>
      <c r="Q30" s="38"/>
      <c r="R30" s="38"/>
      <c r="S30" s="38"/>
      <c r="T30" s="38"/>
    </row>
    <row r="31" spans="1:29" s="39" customFormat="1" ht="12.75" x14ac:dyDescent="0.2">
      <c r="A31" s="85" t="s">
        <v>141</v>
      </c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38"/>
      <c r="O31" s="38"/>
      <c r="P31" s="38"/>
      <c r="Q31" s="38"/>
      <c r="R31" s="38"/>
      <c r="S31" s="38"/>
      <c r="T31" s="38"/>
    </row>
    <row r="32" spans="1:29" s="39" customFormat="1" ht="12.75" x14ac:dyDescent="0.2">
      <c r="A32" s="85" t="s">
        <v>142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38"/>
      <c r="O32" s="38"/>
      <c r="P32" s="38"/>
      <c r="Q32" s="38"/>
      <c r="R32" s="38"/>
      <c r="S32" s="38"/>
      <c r="T32" s="38"/>
    </row>
    <row r="33" spans="1:20" s="39" customFormat="1" ht="12.75" x14ac:dyDescent="0.2">
      <c r="A33" s="85" t="s">
        <v>143</v>
      </c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38"/>
      <c r="O33" s="38"/>
      <c r="P33" s="38"/>
      <c r="Q33" s="38"/>
      <c r="R33" s="38"/>
      <c r="S33" s="38"/>
      <c r="T33" s="38"/>
    </row>
    <row r="34" spans="1:20" s="39" customFormat="1" ht="12.75" x14ac:dyDescent="0.2">
      <c r="A34" s="85" t="s">
        <v>144</v>
      </c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38"/>
      <c r="O34" s="38"/>
      <c r="P34" s="38"/>
      <c r="Q34" s="38"/>
      <c r="R34" s="38"/>
      <c r="S34" s="38"/>
      <c r="T34" s="38"/>
    </row>
    <row r="35" spans="1:20" s="39" customFormat="1" ht="12.75" x14ac:dyDescent="0.2">
      <c r="A35" s="85" t="s">
        <v>145</v>
      </c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38"/>
      <c r="O35" s="38"/>
      <c r="P35" s="38"/>
      <c r="Q35" s="38"/>
      <c r="R35" s="38"/>
      <c r="S35" s="38"/>
      <c r="T35" s="38"/>
    </row>
  </sheetData>
  <mergeCells count="20">
    <mergeCell ref="A2:M2"/>
    <mergeCell ref="A3:M3"/>
    <mergeCell ref="A4:M4"/>
    <mergeCell ref="A5:A6"/>
    <mergeCell ref="B5:B6"/>
    <mergeCell ref="C5:C6"/>
    <mergeCell ref="D5:D6"/>
    <mergeCell ref="E5:E6"/>
    <mergeCell ref="F5:F6"/>
    <mergeCell ref="G5:G6"/>
    <mergeCell ref="A32:M32"/>
    <mergeCell ref="A33:M33"/>
    <mergeCell ref="A34:M34"/>
    <mergeCell ref="A35:M35"/>
    <mergeCell ref="H5:M5"/>
    <mergeCell ref="A8:M8"/>
    <mergeCell ref="A26:F26"/>
    <mergeCell ref="A27:F27"/>
    <mergeCell ref="A30:M30"/>
    <mergeCell ref="A31:M3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A222D-6B29-4621-A741-D88C3C17E656}">
  <dimension ref="A1:AC38"/>
  <sheetViews>
    <sheetView topLeftCell="A13" workbookViewId="0">
      <selection activeCell="A11" sqref="A11:M24"/>
    </sheetView>
  </sheetViews>
  <sheetFormatPr defaultRowHeight="15" x14ac:dyDescent="0.25"/>
  <cols>
    <col min="1" max="1" width="4.85546875" customWidth="1"/>
    <col min="2" max="2" width="22.28515625" customWidth="1"/>
    <col min="3" max="3" width="19.7109375" customWidth="1"/>
    <col min="4" max="4" width="16.42578125" customWidth="1"/>
    <col min="5" max="5" width="15.85546875" customWidth="1"/>
    <col min="6" max="6" width="15.140625" customWidth="1"/>
    <col min="7" max="7" width="16.42578125" customWidth="1"/>
    <col min="8" max="8" width="14.28515625" customWidth="1"/>
    <col min="9" max="9" width="16.7109375" customWidth="1"/>
    <col min="10" max="10" width="18.140625" customWidth="1"/>
    <col min="11" max="11" width="22.28515625" customWidth="1"/>
    <col min="12" max="12" width="16.28515625" customWidth="1"/>
    <col min="13" max="13" width="14.85546875" customWidth="1"/>
    <col min="14" max="14" width="16.140625" style="29" customWidth="1"/>
    <col min="15" max="20" width="9.28515625" style="29" bestFit="1" customWidth="1"/>
    <col min="21" max="22" width="9.140625" style="29"/>
    <col min="23" max="23" width="13.5703125" style="29" bestFit="1" customWidth="1"/>
    <col min="24" max="25" width="12.42578125" style="29" bestFit="1" customWidth="1"/>
    <col min="26" max="26" width="13.5703125" style="29" bestFit="1" customWidth="1"/>
    <col min="27" max="27" width="11.42578125" style="29" bestFit="1" customWidth="1"/>
    <col min="28" max="28" width="10" style="29" bestFit="1" customWidth="1"/>
    <col min="29" max="29" width="11.42578125" style="29" bestFit="1" customWidth="1"/>
  </cols>
  <sheetData>
    <row r="1" spans="1:14" ht="18.75" x14ac:dyDescent="0.25">
      <c r="A1" s="1"/>
    </row>
    <row r="2" spans="1:14" ht="18.75" x14ac:dyDescent="0.25">
      <c r="A2" s="2"/>
    </row>
    <row r="3" spans="1:14" ht="18.75" x14ac:dyDescent="0.25">
      <c r="A3" s="1" t="s">
        <v>0</v>
      </c>
    </row>
    <row r="4" spans="1:14" ht="18.75" customHeight="1" x14ac:dyDescent="0.25">
      <c r="A4" s="65" t="s">
        <v>1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</row>
    <row r="5" spans="1:14" x14ac:dyDescent="0.25">
      <c r="A5" s="65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</row>
    <row r="6" spans="1:14" ht="39" customHeight="1" x14ac:dyDescent="0.25">
      <c r="A6" s="65" t="s">
        <v>2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</row>
    <row r="7" spans="1:14" ht="19.5" thickBot="1" x14ac:dyDescent="0.3">
      <c r="A7" s="66" t="s">
        <v>51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</row>
    <row r="8" spans="1:14" ht="54" customHeight="1" thickBot="1" x14ac:dyDescent="0.3">
      <c r="A8" s="60" t="s">
        <v>4</v>
      </c>
      <c r="B8" s="60" t="s">
        <v>5</v>
      </c>
      <c r="C8" s="60" t="s">
        <v>6</v>
      </c>
      <c r="D8" s="60" t="s">
        <v>7</v>
      </c>
      <c r="E8" s="60" t="s">
        <v>8</v>
      </c>
      <c r="F8" s="62" t="s">
        <v>9</v>
      </c>
      <c r="G8" s="62" t="s">
        <v>10</v>
      </c>
      <c r="H8" s="71" t="s">
        <v>11</v>
      </c>
      <c r="I8" s="72"/>
      <c r="J8" s="72"/>
      <c r="K8" s="72"/>
      <c r="L8" s="72"/>
      <c r="M8" s="73"/>
    </row>
    <row r="9" spans="1:14" ht="60.75" thickBot="1" x14ac:dyDescent="0.3">
      <c r="A9" s="61"/>
      <c r="B9" s="61"/>
      <c r="C9" s="61"/>
      <c r="D9" s="61"/>
      <c r="E9" s="61"/>
      <c r="F9" s="63"/>
      <c r="G9" s="63"/>
      <c r="H9" s="3" t="s">
        <v>12</v>
      </c>
      <c r="I9" s="3" t="s">
        <v>13</v>
      </c>
      <c r="J9" s="3" t="s">
        <v>14</v>
      </c>
      <c r="K9" s="3" t="s">
        <v>89</v>
      </c>
      <c r="L9" s="3" t="s">
        <v>50</v>
      </c>
      <c r="M9" s="3" t="s">
        <v>48</v>
      </c>
      <c r="N9" s="30"/>
    </row>
    <row r="10" spans="1:14" ht="59.25" customHeight="1" thickBot="1" x14ac:dyDescent="0.3">
      <c r="A10" s="4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  <c r="I10" s="5">
        <v>9</v>
      </c>
      <c r="J10" s="5">
        <v>10</v>
      </c>
      <c r="K10" s="5">
        <v>11</v>
      </c>
      <c r="L10" s="5">
        <v>12</v>
      </c>
      <c r="M10" s="5">
        <v>13</v>
      </c>
    </row>
    <row r="11" spans="1:14" ht="15.75" thickBot="1" x14ac:dyDescent="0.3">
      <c r="A11" s="74" t="s">
        <v>15</v>
      </c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6"/>
    </row>
    <row r="12" spans="1:14" ht="29.25" customHeight="1" thickBot="1" x14ac:dyDescent="0.3">
      <c r="A12" s="9">
        <v>1</v>
      </c>
      <c r="B12" s="10" t="s">
        <v>52</v>
      </c>
      <c r="C12" s="10" t="s">
        <v>30</v>
      </c>
      <c r="D12" s="8">
        <v>3</v>
      </c>
      <c r="E12" s="10" t="s">
        <v>53</v>
      </c>
      <c r="F12" s="8" t="s">
        <v>20</v>
      </c>
      <c r="G12" s="15">
        <v>13859.687400000001</v>
      </c>
      <c r="H12" s="16">
        <v>1330.9674</v>
      </c>
      <c r="I12" s="16">
        <v>1737.5</v>
      </c>
      <c r="J12" s="16">
        <v>10791.22</v>
      </c>
      <c r="K12" s="16">
        <v>0</v>
      </c>
      <c r="L12" s="16">
        <v>0</v>
      </c>
      <c r="M12" s="16">
        <v>0</v>
      </c>
    </row>
    <row r="13" spans="1:14" ht="31.5" customHeight="1" thickBot="1" x14ac:dyDescent="0.3">
      <c r="A13" s="9">
        <v>2</v>
      </c>
      <c r="B13" s="10" t="s">
        <v>54</v>
      </c>
      <c r="C13" s="10" t="s">
        <v>55</v>
      </c>
      <c r="D13" s="8">
        <v>26</v>
      </c>
      <c r="E13" s="10" t="s">
        <v>56</v>
      </c>
      <c r="F13" s="8" t="s">
        <v>20</v>
      </c>
      <c r="G13" s="15">
        <v>84060.080119999999</v>
      </c>
      <c r="H13" s="16">
        <v>28520.73</v>
      </c>
      <c r="I13" s="16">
        <v>32790.093139999997</v>
      </c>
      <c r="J13" s="16">
        <v>20696.48647</v>
      </c>
      <c r="K13" s="16">
        <v>0</v>
      </c>
      <c r="L13" s="16">
        <v>400.11475000000002</v>
      </c>
      <c r="M13" s="16">
        <v>1652.6557600000001</v>
      </c>
    </row>
    <row r="14" spans="1:14" ht="30" customHeight="1" thickBot="1" x14ac:dyDescent="0.3">
      <c r="A14" s="9">
        <v>3</v>
      </c>
      <c r="B14" s="10" t="s">
        <v>57</v>
      </c>
      <c r="C14" s="10" t="s">
        <v>58</v>
      </c>
      <c r="D14" s="8">
        <v>3</v>
      </c>
      <c r="E14" s="10" t="s">
        <v>59</v>
      </c>
      <c r="F14" s="8" t="s">
        <v>20</v>
      </c>
      <c r="G14" s="15">
        <v>30097.534070000002</v>
      </c>
      <c r="H14" s="16">
        <v>1624.6188</v>
      </c>
      <c r="I14" s="16">
        <v>6277.2562699999999</v>
      </c>
      <c r="J14" s="16">
        <v>22195.659</v>
      </c>
      <c r="K14" s="16">
        <v>0</v>
      </c>
      <c r="L14" s="16">
        <v>0</v>
      </c>
      <c r="M14" s="16">
        <v>0</v>
      </c>
    </row>
    <row r="15" spans="1:14" ht="33.75" customHeight="1" thickBot="1" x14ac:dyDescent="0.3">
      <c r="A15" s="9">
        <v>4</v>
      </c>
      <c r="B15" s="10" t="s">
        <v>57</v>
      </c>
      <c r="C15" s="10" t="s">
        <v>58</v>
      </c>
      <c r="D15" s="8">
        <v>3</v>
      </c>
      <c r="E15" s="10" t="s">
        <v>60</v>
      </c>
      <c r="F15" s="8" t="s">
        <v>20</v>
      </c>
      <c r="G15" s="15">
        <v>30097.534070000002</v>
      </c>
      <c r="H15" s="16">
        <v>1624.6188</v>
      </c>
      <c r="I15" s="16">
        <v>6277.2562699999999</v>
      </c>
      <c r="J15" s="16">
        <v>22195.659</v>
      </c>
      <c r="K15" s="16">
        <v>0</v>
      </c>
      <c r="L15" s="16">
        <v>0</v>
      </c>
      <c r="M15" s="16">
        <v>0</v>
      </c>
    </row>
    <row r="16" spans="1:14" ht="30" customHeight="1" thickBot="1" x14ac:dyDescent="0.3">
      <c r="A16" s="9">
        <v>5</v>
      </c>
      <c r="B16" s="10" t="s">
        <v>61</v>
      </c>
      <c r="C16" s="10" t="s">
        <v>62</v>
      </c>
      <c r="D16" s="8">
        <v>7</v>
      </c>
      <c r="E16" s="10" t="s">
        <v>63</v>
      </c>
      <c r="F16" s="8" t="s">
        <v>20</v>
      </c>
      <c r="G16" s="15">
        <v>26272.963899999999</v>
      </c>
      <c r="H16" s="16">
        <v>3431.7</v>
      </c>
      <c r="I16" s="16">
        <v>5667.2619000000004</v>
      </c>
      <c r="J16" s="16">
        <v>16288.502</v>
      </c>
      <c r="K16" s="16">
        <v>0</v>
      </c>
      <c r="L16" s="16">
        <v>0</v>
      </c>
      <c r="M16" s="16">
        <v>885.5</v>
      </c>
    </row>
    <row r="17" spans="1:13" ht="45.75" customHeight="1" thickBot="1" x14ac:dyDescent="0.3">
      <c r="A17" s="9">
        <v>6</v>
      </c>
      <c r="B17" s="10" t="s">
        <v>64</v>
      </c>
      <c r="C17" s="10" t="s">
        <v>65</v>
      </c>
      <c r="D17" s="8">
        <v>4</v>
      </c>
      <c r="E17" s="10" t="s">
        <v>66</v>
      </c>
      <c r="F17" s="8" t="s">
        <v>20</v>
      </c>
      <c r="G17" s="15">
        <v>39321.1054</v>
      </c>
      <c r="H17" s="16">
        <v>2207.7903999999999</v>
      </c>
      <c r="I17" s="16">
        <v>0</v>
      </c>
      <c r="J17" s="16">
        <v>37113.315000000002</v>
      </c>
      <c r="K17" s="16">
        <v>0</v>
      </c>
      <c r="L17" s="16">
        <v>0</v>
      </c>
      <c r="M17" s="16">
        <v>0</v>
      </c>
    </row>
    <row r="18" spans="1:13" ht="45.75" customHeight="1" thickBot="1" x14ac:dyDescent="0.3">
      <c r="A18" s="9">
        <v>7</v>
      </c>
      <c r="B18" s="10" t="s">
        <v>67</v>
      </c>
      <c r="C18" s="10" t="s">
        <v>68</v>
      </c>
      <c r="D18" s="8">
        <v>7</v>
      </c>
      <c r="E18" s="10" t="s">
        <v>39</v>
      </c>
      <c r="F18" s="8" t="s">
        <v>20</v>
      </c>
      <c r="G18" s="15">
        <v>14229.39977</v>
      </c>
      <c r="H18" s="16">
        <v>3216.8122499999999</v>
      </c>
      <c r="I18" s="16">
        <v>4221.2145599999994</v>
      </c>
      <c r="J18" s="16">
        <v>1371.6120000000001</v>
      </c>
      <c r="K18" s="16">
        <v>2251.7685699999997</v>
      </c>
      <c r="L18" s="16">
        <v>0</v>
      </c>
      <c r="M18" s="16">
        <v>3167.9923900000003</v>
      </c>
    </row>
    <row r="19" spans="1:13" ht="45.75" customHeight="1" thickBot="1" x14ac:dyDescent="0.3">
      <c r="A19" s="9">
        <v>9</v>
      </c>
      <c r="B19" s="10" t="s">
        <v>64</v>
      </c>
      <c r="C19" s="10" t="s">
        <v>70</v>
      </c>
      <c r="D19" s="8">
        <v>4</v>
      </c>
      <c r="E19" s="10" t="s">
        <v>56</v>
      </c>
      <c r="F19" s="8" t="s">
        <v>20</v>
      </c>
      <c r="G19" s="15">
        <v>91275.473280000006</v>
      </c>
      <c r="H19" s="16">
        <v>2204.6959999999999</v>
      </c>
      <c r="I19" s="16">
        <v>14757.683849999999</v>
      </c>
      <c r="J19" s="16">
        <v>74313.093430000008</v>
      </c>
      <c r="K19" s="16">
        <v>0</v>
      </c>
      <c r="L19" s="16">
        <v>0</v>
      </c>
      <c r="M19" s="16">
        <v>0</v>
      </c>
    </row>
    <row r="20" spans="1:13" ht="45.75" customHeight="1" thickBot="1" x14ac:dyDescent="0.3">
      <c r="A20" s="9">
        <v>10</v>
      </c>
      <c r="B20" s="10" t="s">
        <v>64</v>
      </c>
      <c r="C20" s="10" t="s">
        <v>70</v>
      </c>
      <c r="D20" s="8">
        <v>4</v>
      </c>
      <c r="E20" s="10" t="s">
        <v>28</v>
      </c>
      <c r="F20" s="8" t="s">
        <v>20</v>
      </c>
      <c r="G20" s="15">
        <v>27775.53239</v>
      </c>
      <c r="H20" s="16">
        <v>2204.6959999999999</v>
      </c>
      <c r="I20" s="16">
        <v>3582.6309999999999</v>
      </c>
      <c r="J20" s="16">
        <v>21988.205389999999</v>
      </c>
      <c r="K20" s="16">
        <v>0</v>
      </c>
      <c r="L20" s="16">
        <v>0</v>
      </c>
      <c r="M20" s="16">
        <v>0</v>
      </c>
    </row>
    <row r="21" spans="1:13" ht="45.75" customHeight="1" thickBot="1" x14ac:dyDescent="0.3">
      <c r="A21" s="9">
        <v>11</v>
      </c>
      <c r="B21" s="10" t="s">
        <v>90</v>
      </c>
      <c r="C21" s="10" t="s">
        <v>71</v>
      </c>
      <c r="D21" s="8">
        <v>4</v>
      </c>
      <c r="E21" s="10" t="s">
        <v>63</v>
      </c>
      <c r="F21" s="8" t="s">
        <v>20</v>
      </c>
      <c r="G21" s="15">
        <v>10663.342500000001</v>
      </c>
      <c r="H21" s="16">
        <v>1259.992</v>
      </c>
      <c r="I21" s="16">
        <v>3700.9744999999998</v>
      </c>
      <c r="J21" s="16">
        <v>5702.3760000000002</v>
      </c>
      <c r="K21" s="16">
        <v>0</v>
      </c>
      <c r="L21" s="16">
        <v>0</v>
      </c>
      <c r="M21" s="16">
        <v>0</v>
      </c>
    </row>
    <row r="22" spans="1:13" ht="45.75" customHeight="1" thickBot="1" x14ac:dyDescent="0.3">
      <c r="A22" s="9">
        <v>12</v>
      </c>
      <c r="B22" s="10" t="s">
        <v>91</v>
      </c>
      <c r="C22" s="10" t="s">
        <v>69</v>
      </c>
      <c r="D22" s="8">
        <v>5</v>
      </c>
      <c r="E22" s="10" t="s">
        <v>38</v>
      </c>
      <c r="F22" s="8" t="s">
        <v>20</v>
      </c>
      <c r="G22" s="15">
        <v>68876.183499999999</v>
      </c>
      <c r="H22" s="16">
        <v>2829.375</v>
      </c>
      <c r="I22" s="16">
        <v>2101.7855</v>
      </c>
      <c r="J22" s="16">
        <v>61618.648000000001</v>
      </c>
      <c r="K22" s="16">
        <v>0</v>
      </c>
      <c r="L22" s="16">
        <v>0</v>
      </c>
      <c r="M22" s="16">
        <v>2326.375</v>
      </c>
    </row>
    <row r="23" spans="1:13" ht="23.25" customHeight="1" thickBot="1" x14ac:dyDescent="0.3">
      <c r="A23" s="68" t="s">
        <v>40</v>
      </c>
      <c r="B23" s="69"/>
      <c r="C23" s="69"/>
      <c r="D23" s="69"/>
      <c r="E23" s="69"/>
      <c r="F23" s="70"/>
      <c r="G23" s="28">
        <v>459739.47221000004</v>
      </c>
      <c r="H23" s="28">
        <v>52042.242899999997</v>
      </c>
      <c r="I23" s="28">
        <v>88727.385190000001</v>
      </c>
      <c r="J23" s="28">
        <v>307778.82099000004</v>
      </c>
      <c r="K23" s="28">
        <v>2251.7685699999997</v>
      </c>
      <c r="L23" s="28">
        <v>906.73140999999998</v>
      </c>
      <c r="M23" s="28">
        <v>8032.52315</v>
      </c>
    </row>
    <row r="24" spans="1:13" ht="15.75" thickBot="1" x14ac:dyDescent="0.3">
      <c r="A24" s="68" t="s">
        <v>41</v>
      </c>
      <c r="B24" s="69"/>
      <c r="C24" s="69"/>
      <c r="D24" s="69"/>
      <c r="E24" s="69"/>
      <c r="F24" s="70"/>
      <c r="G24" s="11"/>
      <c r="H24" s="11"/>
      <c r="I24" s="11"/>
      <c r="J24" s="11"/>
      <c r="K24" s="11"/>
      <c r="L24" s="11"/>
      <c r="M24" s="11"/>
    </row>
    <row r="25" spans="1:13" ht="59.25" customHeight="1" x14ac:dyDescent="0.25">
      <c r="A25" s="6"/>
    </row>
    <row r="26" spans="1:13" x14ac:dyDescent="0.25">
      <c r="A26" s="6"/>
    </row>
    <row r="27" spans="1:13" ht="35.25" customHeight="1" x14ac:dyDescent="0.25">
      <c r="A27" s="67" t="s">
        <v>42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</row>
    <row r="28" spans="1:13" ht="60.75" customHeight="1" x14ac:dyDescent="0.25">
      <c r="A28" s="64" t="s">
        <v>43</v>
      </c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</row>
    <row r="29" spans="1:13" ht="41.25" customHeight="1" x14ac:dyDescent="0.25">
      <c r="A29" s="64" t="s">
        <v>44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</row>
    <row r="30" spans="1:13" ht="18.75" customHeight="1" x14ac:dyDescent="0.25">
      <c r="A30" s="64" t="s">
        <v>45</v>
      </c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</row>
    <row r="31" spans="1:13" ht="36" customHeight="1" x14ac:dyDescent="0.25">
      <c r="A31" s="64" t="s">
        <v>46</v>
      </c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</row>
    <row r="32" spans="1:13" ht="31.5" customHeight="1" x14ac:dyDescent="0.25">
      <c r="A32" s="64" t="s">
        <v>47</v>
      </c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</row>
    <row r="33" spans="1:1" ht="15.75" x14ac:dyDescent="0.25">
      <c r="A33" s="7"/>
    </row>
    <row r="34" spans="1:1" ht="15.75" x14ac:dyDescent="0.25">
      <c r="A34" s="7"/>
    </row>
    <row r="35" spans="1:1" ht="15.75" x14ac:dyDescent="0.25">
      <c r="A35" s="7"/>
    </row>
    <row r="36" spans="1:1" ht="15.75" x14ac:dyDescent="0.25">
      <c r="A36" s="7"/>
    </row>
    <row r="37" spans="1:1" ht="15.75" x14ac:dyDescent="0.25">
      <c r="A37" s="7"/>
    </row>
    <row r="38" spans="1:1" ht="15.75" x14ac:dyDescent="0.25">
      <c r="A38" s="7"/>
    </row>
  </sheetData>
  <mergeCells count="20">
    <mergeCell ref="A30:M30"/>
    <mergeCell ref="A31:M31"/>
    <mergeCell ref="A32:M32"/>
    <mergeCell ref="A29:M29"/>
    <mergeCell ref="G8:G9"/>
    <mergeCell ref="H8:M8"/>
    <mergeCell ref="A11:M11"/>
    <mergeCell ref="A23:F23"/>
    <mergeCell ref="A24:F24"/>
    <mergeCell ref="A8:A9"/>
    <mergeCell ref="B8:B9"/>
    <mergeCell ref="C8:C9"/>
    <mergeCell ref="D8:D9"/>
    <mergeCell ref="E8:E9"/>
    <mergeCell ref="F8:F9"/>
    <mergeCell ref="A4:M5"/>
    <mergeCell ref="A6:M6"/>
    <mergeCell ref="A7:M7"/>
    <mergeCell ref="A27:M27"/>
    <mergeCell ref="A28:M2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DE3F3-A7F4-47AA-B3A1-B1483F91BA6F}">
  <dimension ref="A1:AC29"/>
  <sheetViews>
    <sheetView topLeftCell="A13" workbookViewId="0">
      <selection activeCell="A7" sqref="A7:M21"/>
    </sheetView>
  </sheetViews>
  <sheetFormatPr defaultRowHeight="15" x14ac:dyDescent="0.25"/>
  <cols>
    <col min="1" max="1" width="7" customWidth="1"/>
    <col min="2" max="2" width="32.140625" customWidth="1"/>
    <col min="3" max="3" width="21.28515625" customWidth="1"/>
    <col min="4" max="4" width="21.5703125" customWidth="1"/>
    <col min="5" max="5" width="23.7109375" customWidth="1"/>
    <col min="6" max="6" width="18" customWidth="1"/>
    <col min="7" max="7" width="15.140625" customWidth="1"/>
    <col min="8" max="8" width="16.28515625" customWidth="1"/>
    <col min="9" max="9" width="17.42578125" customWidth="1"/>
    <col min="10" max="10" width="16.42578125" customWidth="1"/>
    <col min="11" max="11" width="13.28515625" customWidth="1"/>
    <col min="12" max="12" width="14.140625" customWidth="1"/>
    <col min="13" max="13" width="16.85546875" customWidth="1"/>
    <col min="14" max="14" width="10" bestFit="1" customWidth="1"/>
    <col min="15" max="16" width="9.28515625" bestFit="1" customWidth="1"/>
    <col min="17" max="17" width="10" bestFit="1" customWidth="1"/>
    <col min="18" max="20" width="9.28515625" bestFit="1" customWidth="1"/>
    <col min="23" max="23" width="13.5703125" bestFit="1" customWidth="1"/>
    <col min="24" max="25" width="12.42578125" bestFit="1" customWidth="1"/>
    <col min="26" max="26" width="13.5703125" bestFit="1" customWidth="1"/>
    <col min="27" max="27" width="9.28515625" bestFit="1" customWidth="1"/>
    <col min="29" max="29" width="12.42578125" bestFit="1" customWidth="1"/>
  </cols>
  <sheetData>
    <row r="1" spans="1:29" ht="18.75" x14ac:dyDescent="0.25">
      <c r="A1" s="65" t="s">
        <v>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</row>
    <row r="2" spans="1:29" ht="18.75" x14ac:dyDescent="0.25">
      <c r="A2" s="65" t="s">
        <v>2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</row>
    <row r="3" spans="1:29" ht="19.5" thickBot="1" x14ac:dyDescent="0.3">
      <c r="A3" s="66" t="s">
        <v>72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</row>
    <row r="4" spans="1:29" ht="80.25" customHeight="1" thickBot="1" x14ac:dyDescent="0.3">
      <c r="A4" s="60" t="s">
        <v>4</v>
      </c>
      <c r="B4" s="60" t="s">
        <v>5</v>
      </c>
      <c r="C4" s="60" t="s">
        <v>6</v>
      </c>
      <c r="D4" s="60" t="s">
        <v>7</v>
      </c>
      <c r="E4" s="60" t="s">
        <v>8</v>
      </c>
      <c r="F4" s="62" t="s">
        <v>9</v>
      </c>
      <c r="G4" s="62" t="s">
        <v>10</v>
      </c>
      <c r="H4" s="71" t="s">
        <v>11</v>
      </c>
      <c r="I4" s="72"/>
      <c r="J4" s="72"/>
      <c r="K4" s="72"/>
      <c r="L4" s="72"/>
      <c r="M4" s="73"/>
    </row>
    <row r="5" spans="1:29" ht="75.75" thickBot="1" x14ac:dyDescent="0.3">
      <c r="A5" s="61"/>
      <c r="B5" s="61"/>
      <c r="C5" s="61"/>
      <c r="D5" s="61"/>
      <c r="E5" s="61"/>
      <c r="F5" s="63"/>
      <c r="G5" s="63"/>
      <c r="H5" s="3" t="s">
        <v>12</v>
      </c>
      <c r="I5" s="3" t="s">
        <v>13</v>
      </c>
      <c r="J5" s="3" t="s">
        <v>14</v>
      </c>
      <c r="K5" s="3" t="s">
        <v>49</v>
      </c>
      <c r="L5" s="3" t="s">
        <v>50</v>
      </c>
      <c r="M5" s="3" t="s">
        <v>48</v>
      </c>
    </row>
    <row r="6" spans="1:29" ht="15.75" thickBot="1" x14ac:dyDescent="0.3">
      <c r="A6" s="4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  <c r="I6" s="5">
        <v>9</v>
      </c>
      <c r="J6" s="5">
        <v>10</v>
      </c>
      <c r="K6" s="5">
        <v>11</v>
      </c>
      <c r="L6" s="5">
        <v>12</v>
      </c>
      <c r="M6" s="5">
        <v>13</v>
      </c>
    </row>
    <row r="7" spans="1:29" ht="15.75" thickBot="1" x14ac:dyDescent="0.3">
      <c r="A7" s="78" t="s">
        <v>15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80"/>
    </row>
    <row r="8" spans="1:29" ht="30.75" customHeight="1" thickBot="1" x14ac:dyDescent="0.3">
      <c r="A8" s="20">
        <v>1</v>
      </c>
      <c r="B8" s="18" t="s">
        <v>73</v>
      </c>
      <c r="C8" s="18" t="s">
        <v>74</v>
      </c>
      <c r="D8" s="19">
        <v>6</v>
      </c>
      <c r="E8" s="18" t="s">
        <v>60</v>
      </c>
      <c r="F8" s="19" t="s">
        <v>20</v>
      </c>
      <c r="G8" s="21">
        <v>49537.468540000002</v>
      </c>
      <c r="H8" s="23">
        <v>2667</v>
      </c>
      <c r="I8" s="23">
        <v>5403.0879999999997</v>
      </c>
      <c r="J8" s="23">
        <v>40377.380539999998</v>
      </c>
      <c r="K8" s="23">
        <v>0</v>
      </c>
      <c r="L8" s="23">
        <v>0</v>
      </c>
      <c r="M8" s="24">
        <v>1090</v>
      </c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</row>
    <row r="9" spans="1:29" ht="30.75" customHeight="1" thickBot="1" x14ac:dyDescent="0.3">
      <c r="A9" s="20">
        <v>2</v>
      </c>
      <c r="B9" s="18" t="s">
        <v>73</v>
      </c>
      <c r="C9" s="18" t="s">
        <v>74</v>
      </c>
      <c r="D9" s="19">
        <v>6</v>
      </c>
      <c r="E9" s="18" t="s">
        <v>22</v>
      </c>
      <c r="F9" s="19" t="s">
        <v>20</v>
      </c>
      <c r="G9" s="21">
        <v>49537.468540000002</v>
      </c>
      <c r="H9" s="23">
        <v>2667</v>
      </c>
      <c r="I9" s="23">
        <v>5403.0879999999997</v>
      </c>
      <c r="J9" s="23">
        <v>40377.380539999998</v>
      </c>
      <c r="K9" s="23">
        <v>0</v>
      </c>
      <c r="L9" s="23">
        <v>0</v>
      </c>
      <c r="M9" s="24">
        <v>1090</v>
      </c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</row>
    <row r="10" spans="1:29" ht="30.75" customHeight="1" thickBot="1" x14ac:dyDescent="0.3">
      <c r="A10" s="20">
        <v>3</v>
      </c>
      <c r="B10" s="18" t="s">
        <v>73</v>
      </c>
      <c r="C10" s="18" t="s">
        <v>74</v>
      </c>
      <c r="D10" s="19">
        <v>4</v>
      </c>
      <c r="E10" s="10" t="s">
        <v>63</v>
      </c>
      <c r="F10" s="19" t="s">
        <v>20</v>
      </c>
      <c r="G10" s="21">
        <v>20923.862000000001</v>
      </c>
      <c r="H10" s="23">
        <v>1778</v>
      </c>
      <c r="I10" s="23">
        <v>3505.2</v>
      </c>
      <c r="J10" s="23">
        <v>14550.662</v>
      </c>
      <c r="K10" s="23">
        <v>0</v>
      </c>
      <c r="L10" s="23">
        <v>0</v>
      </c>
      <c r="M10" s="24">
        <v>1090</v>
      </c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</row>
    <row r="11" spans="1:29" ht="31.5" customHeight="1" thickBot="1" x14ac:dyDescent="0.3">
      <c r="A11" s="20">
        <v>4</v>
      </c>
      <c r="B11" s="18" t="s">
        <v>75</v>
      </c>
      <c r="C11" s="18" t="s">
        <v>76</v>
      </c>
      <c r="D11" s="19">
        <v>2</v>
      </c>
      <c r="E11" s="18" t="s">
        <v>66</v>
      </c>
      <c r="F11" s="19" t="s">
        <v>20</v>
      </c>
      <c r="G11" s="21">
        <v>21781.928800000002</v>
      </c>
      <c r="H11" s="23">
        <v>883.75280000000009</v>
      </c>
      <c r="I11" s="23">
        <v>0</v>
      </c>
      <c r="J11" s="23">
        <v>20898.175999999999</v>
      </c>
      <c r="K11" s="23">
        <v>0</v>
      </c>
      <c r="L11" s="23">
        <v>0</v>
      </c>
      <c r="M11" s="24">
        <v>0</v>
      </c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</row>
    <row r="12" spans="1:29" ht="30" customHeight="1" thickBot="1" x14ac:dyDescent="0.3">
      <c r="A12" s="20">
        <v>5</v>
      </c>
      <c r="B12" s="18" t="s">
        <v>77</v>
      </c>
      <c r="C12" s="18" t="s">
        <v>78</v>
      </c>
      <c r="D12" s="19">
        <v>8</v>
      </c>
      <c r="E12" s="18" t="s">
        <v>19</v>
      </c>
      <c r="F12" s="19" t="s">
        <v>20</v>
      </c>
      <c r="G12" s="21">
        <v>59822.432950000002</v>
      </c>
      <c r="H12" s="23">
        <v>2946.3245999999999</v>
      </c>
      <c r="I12" s="23">
        <v>9821.0820000000003</v>
      </c>
      <c r="J12" s="23">
        <v>36706.495000000003</v>
      </c>
      <c r="K12" s="23">
        <v>0</v>
      </c>
      <c r="L12" s="23">
        <v>0</v>
      </c>
      <c r="M12" s="24">
        <v>10348.531350000001</v>
      </c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</row>
    <row r="13" spans="1:29" ht="33" customHeight="1" thickBot="1" x14ac:dyDescent="0.3">
      <c r="A13" s="20">
        <v>6</v>
      </c>
      <c r="B13" s="18" t="s">
        <v>79</v>
      </c>
      <c r="C13" s="18" t="s">
        <v>80</v>
      </c>
      <c r="D13" s="19">
        <v>4</v>
      </c>
      <c r="E13" s="18" t="s">
        <v>31</v>
      </c>
      <c r="F13" s="19" t="s">
        <v>20</v>
      </c>
      <c r="G13" s="21">
        <v>45943.762999999999</v>
      </c>
      <c r="H13" s="23">
        <v>2420.694</v>
      </c>
      <c r="I13" s="23">
        <v>6455.1840000000002</v>
      </c>
      <c r="J13" s="23">
        <v>37067.885000000002</v>
      </c>
      <c r="K13" s="23">
        <v>0</v>
      </c>
      <c r="L13" s="23">
        <v>0</v>
      </c>
      <c r="M13" s="24">
        <v>0</v>
      </c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</row>
    <row r="14" spans="1:29" ht="36" customHeight="1" thickBot="1" x14ac:dyDescent="0.3">
      <c r="A14" s="20">
        <v>7</v>
      </c>
      <c r="B14" s="18" t="s">
        <v>81</v>
      </c>
      <c r="C14" s="18" t="s">
        <v>82</v>
      </c>
      <c r="D14" s="19">
        <v>8</v>
      </c>
      <c r="E14" s="18" t="s">
        <v>19</v>
      </c>
      <c r="F14" s="19" t="s">
        <v>20</v>
      </c>
      <c r="G14" s="21">
        <v>24409.686369999996</v>
      </c>
      <c r="H14" s="23">
        <v>2516.0540000000001</v>
      </c>
      <c r="I14" s="23">
        <v>15215.962369999999</v>
      </c>
      <c r="J14" s="23">
        <v>6677.67</v>
      </c>
      <c r="K14" s="23">
        <v>0</v>
      </c>
      <c r="L14" s="23">
        <v>0</v>
      </c>
      <c r="M14" s="24">
        <v>0</v>
      </c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</row>
    <row r="15" spans="1:29" ht="30.75" customHeight="1" thickBot="1" x14ac:dyDescent="0.3">
      <c r="A15" s="20">
        <v>9</v>
      </c>
      <c r="B15" s="18" t="s">
        <v>33</v>
      </c>
      <c r="C15" s="18" t="s">
        <v>83</v>
      </c>
      <c r="D15" s="19">
        <v>9</v>
      </c>
      <c r="E15" s="18" t="s">
        <v>35</v>
      </c>
      <c r="F15" s="19" t="s">
        <v>20</v>
      </c>
      <c r="G15" s="21">
        <v>38588.617570000002</v>
      </c>
      <c r="H15" s="23">
        <v>3520.9663999999998</v>
      </c>
      <c r="I15" s="23">
        <v>8496.5949099999998</v>
      </c>
      <c r="J15" s="23">
        <v>26179.725999999999</v>
      </c>
      <c r="K15" s="23">
        <v>0</v>
      </c>
      <c r="L15" s="23">
        <v>0</v>
      </c>
      <c r="M15" s="24">
        <v>391.33026000000001</v>
      </c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</row>
    <row r="16" spans="1:29" ht="32.25" customHeight="1" thickBot="1" x14ac:dyDescent="0.3">
      <c r="A16" s="20">
        <v>10</v>
      </c>
      <c r="B16" s="19" t="s">
        <v>84</v>
      </c>
      <c r="C16" s="19" t="s">
        <v>85</v>
      </c>
      <c r="D16" s="19">
        <v>6</v>
      </c>
      <c r="E16" s="18" t="s">
        <v>39</v>
      </c>
      <c r="F16" s="19" t="s">
        <v>20</v>
      </c>
      <c r="G16" s="21">
        <v>45316.527310000005</v>
      </c>
      <c r="H16" s="23">
        <v>3369.9</v>
      </c>
      <c r="I16" s="23">
        <v>8995.5268100000012</v>
      </c>
      <c r="J16" s="23">
        <v>31492.413</v>
      </c>
      <c r="K16" s="23">
        <v>61</v>
      </c>
      <c r="L16" s="23">
        <v>0</v>
      </c>
      <c r="M16" s="24">
        <v>1397.6875</v>
      </c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</row>
    <row r="17" spans="1:29" ht="27" customHeight="1" thickBot="1" x14ac:dyDescent="0.3">
      <c r="A17" s="20">
        <v>11</v>
      </c>
      <c r="B17" s="19" t="s">
        <v>86</v>
      </c>
      <c r="C17" s="19" t="s">
        <v>87</v>
      </c>
      <c r="D17" s="19">
        <v>5</v>
      </c>
      <c r="E17" s="18" t="s">
        <v>66</v>
      </c>
      <c r="F17" s="19" t="s">
        <v>20</v>
      </c>
      <c r="G17" s="21">
        <v>29903.563999999998</v>
      </c>
      <c r="H17" s="23">
        <v>2293.1909999999998</v>
      </c>
      <c r="I17" s="23">
        <v>4586.3819999999996</v>
      </c>
      <c r="J17" s="23">
        <v>23023.991000000002</v>
      </c>
      <c r="K17" s="23">
        <v>0</v>
      </c>
      <c r="L17" s="23">
        <v>0</v>
      </c>
      <c r="M17" s="24">
        <v>0</v>
      </c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</row>
    <row r="18" spans="1:29" ht="24.95" customHeight="1" thickBot="1" x14ac:dyDescent="0.3">
      <c r="A18" s="20">
        <v>12</v>
      </c>
      <c r="B18" s="19" t="s">
        <v>86</v>
      </c>
      <c r="C18" s="19" t="s">
        <v>87</v>
      </c>
      <c r="D18" s="19">
        <v>5</v>
      </c>
      <c r="E18" s="18" t="s">
        <v>60</v>
      </c>
      <c r="F18" s="19" t="s">
        <v>20</v>
      </c>
      <c r="G18" s="21">
        <v>29903.563999999998</v>
      </c>
      <c r="H18" s="23">
        <v>2293.1909999999998</v>
      </c>
      <c r="I18" s="23">
        <v>4586.3819999999996</v>
      </c>
      <c r="J18" s="23">
        <v>23023.991000000002</v>
      </c>
      <c r="K18" s="23">
        <v>0</v>
      </c>
      <c r="L18" s="23">
        <v>0</v>
      </c>
      <c r="M18" s="24">
        <v>0</v>
      </c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</row>
    <row r="19" spans="1:29" ht="24.95" customHeight="1" thickBot="1" x14ac:dyDescent="0.3">
      <c r="A19" s="20">
        <v>14</v>
      </c>
      <c r="B19" s="19" t="s">
        <v>86</v>
      </c>
      <c r="C19" s="19" t="s">
        <v>87</v>
      </c>
      <c r="D19" s="19">
        <v>5</v>
      </c>
      <c r="E19" s="18" t="s">
        <v>88</v>
      </c>
      <c r="F19" s="19" t="s">
        <v>20</v>
      </c>
      <c r="G19" s="21">
        <v>32005.655750000002</v>
      </c>
      <c r="H19" s="23">
        <v>2866.48875</v>
      </c>
      <c r="I19" s="23">
        <v>6115.1760000000004</v>
      </c>
      <c r="J19" s="23">
        <v>23023.991000000002</v>
      </c>
      <c r="K19" s="23">
        <v>0</v>
      </c>
      <c r="L19" s="23">
        <v>0</v>
      </c>
      <c r="M19" s="24">
        <v>0</v>
      </c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</row>
    <row r="20" spans="1:29" ht="24" customHeight="1" x14ac:dyDescent="0.25">
      <c r="A20" s="81" t="s">
        <v>40</v>
      </c>
      <c r="B20" s="82"/>
      <c r="C20" s="82"/>
      <c r="D20" s="82"/>
      <c r="E20" s="82"/>
      <c r="F20" s="82"/>
      <c r="G20" s="21">
        <v>476689.10157999996</v>
      </c>
      <c r="H20" s="22">
        <v>40638.747299999995</v>
      </c>
      <c r="I20" s="22">
        <v>89667.134090000007</v>
      </c>
      <c r="J20" s="22">
        <v>330914.67108</v>
      </c>
      <c r="K20" s="22">
        <v>61</v>
      </c>
      <c r="L20" s="22">
        <v>0</v>
      </c>
      <c r="M20" s="25">
        <v>15407.549110000002</v>
      </c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</row>
    <row r="21" spans="1:29" ht="15.75" thickBot="1" x14ac:dyDescent="0.3">
      <c r="A21" s="83" t="s">
        <v>41</v>
      </c>
      <c r="B21" s="84"/>
      <c r="C21" s="84"/>
      <c r="D21" s="84"/>
      <c r="E21" s="84"/>
      <c r="F21" s="84"/>
      <c r="G21" s="26"/>
      <c r="H21" s="26"/>
      <c r="I21" s="26"/>
      <c r="J21" s="26"/>
      <c r="K21" s="26"/>
      <c r="L21" s="26"/>
      <c r="M21" s="27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</row>
    <row r="22" spans="1:29" x14ac:dyDescent="0.25">
      <c r="A22" s="6"/>
    </row>
    <row r="23" spans="1:29" x14ac:dyDescent="0.25">
      <c r="A23" s="6"/>
    </row>
    <row r="24" spans="1:29" ht="15.75" x14ac:dyDescent="0.25">
      <c r="A24" s="67" t="s">
        <v>42</v>
      </c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</row>
    <row r="25" spans="1:29" ht="55.5" customHeight="1" x14ac:dyDescent="0.25">
      <c r="A25" s="77" t="s">
        <v>43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</row>
    <row r="26" spans="1:29" ht="36.75" customHeight="1" x14ac:dyDescent="0.25">
      <c r="A26" s="77" t="s">
        <v>44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</row>
    <row r="27" spans="1:29" ht="22.5" customHeight="1" x14ac:dyDescent="0.25">
      <c r="A27" s="77" t="s">
        <v>45</v>
      </c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</row>
    <row r="28" spans="1:29" ht="30.75" customHeight="1" x14ac:dyDescent="0.25">
      <c r="A28" s="77" t="s">
        <v>46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</row>
    <row r="29" spans="1:29" ht="30.75" customHeight="1" x14ac:dyDescent="0.25">
      <c r="A29" s="77" t="s">
        <v>47</v>
      </c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</row>
  </sheetData>
  <mergeCells count="20">
    <mergeCell ref="A26:M26"/>
    <mergeCell ref="A27:M27"/>
    <mergeCell ref="A28:M28"/>
    <mergeCell ref="A29:M29"/>
    <mergeCell ref="A20:F20"/>
    <mergeCell ref="A21:F21"/>
    <mergeCell ref="A1:M1"/>
    <mergeCell ref="A2:M2"/>
    <mergeCell ref="A3:M3"/>
    <mergeCell ref="A24:M24"/>
    <mergeCell ref="A25:M25"/>
    <mergeCell ref="G4:G5"/>
    <mergeCell ref="H4:M4"/>
    <mergeCell ref="A7:M7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4A07D-152A-4EB6-8460-96187FEDCA07}">
  <dimension ref="A1:AC51"/>
  <sheetViews>
    <sheetView workbookViewId="0">
      <selection sqref="A1:XFD1048576"/>
    </sheetView>
  </sheetViews>
  <sheetFormatPr defaultRowHeight="15" x14ac:dyDescent="0.25"/>
  <cols>
    <col min="2" max="2" width="25.85546875" bestFit="1" customWidth="1"/>
    <col min="3" max="3" width="15.42578125" bestFit="1" customWidth="1"/>
    <col min="4" max="4" width="11.5703125" bestFit="1" customWidth="1"/>
    <col min="5" max="5" width="22.85546875" bestFit="1" customWidth="1"/>
    <col min="6" max="6" width="15" bestFit="1" customWidth="1"/>
    <col min="7" max="7" width="11.28515625" bestFit="1" customWidth="1"/>
    <col min="8" max="8" width="10.140625" bestFit="1" customWidth="1"/>
    <col min="9" max="10" width="11.28515625" bestFit="1" customWidth="1"/>
    <col min="13" max="13" width="10.140625" bestFit="1" customWidth="1"/>
    <col min="23" max="23" width="9.140625" customWidth="1"/>
  </cols>
  <sheetData>
    <row r="1" spans="1:29" ht="18.75" x14ac:dyDescent="0.25">
      <c r="A1" s="31"/>
      <c r="N1" s="29"/>
      <c r="O1" s="29"/>
      <c r="P1" s="29"/>
      <c r="Q1" s="29"/>
      <c r="R1" s="29"/>
      <c r="S1" s="29"/>
      <c r="T1" s="29"/>
    </row>
    <row r="2" spans="1:29" ht="18.75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29"/>
      <c r="O2" s="29"/>
      <c r="P2" s="29"/>
      <c r="Q2" s="29"/>
      <c r="R2" s="29"/>
      <c r="S2" s="29"/>
      <c r="T2" s="29"/>
    </row>
    <row r="3" spans="1:29" ht="18.75" x14ac:dyDescent="0.25">
      <c r="A3" s="65" t="s">
        <v>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29"/>
      <c r="O3" s="29"/>
      <c r="P3" s="29"/>
      <c r="Q3" s="29"/>
      <c r="R3" s="29"/>
      <c r="S3" s="29"/>
      <c r="T3" s="29"/>
    </row>
    <row r="4" spans="1:29" ht="19.5" thickBot="1" x14ac:dyDescent="0.3">
      <c r="A4" s="66" t="s">
        <v>92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29"/>
      <c r="O4" s="29"/>
      <c r="P4" s="29"/>
      <c r="Q4" s="29"/>
      <c r="R4" s="29"/>
      <c r="S4" s="29"/>
      <c r="T4" s="29"/>
    </row>
    <row r="5" spans="1:29" ht="80.25" customHeight="1" thickBot="1" x14ac:dyDescent="0.3">
      <c r="A5" s="60" t="s">
        <v>4</v>
      </c>
      <c r="B5" s="60" t="s">
        <v>5</v>
      </c>
      <c r="C5" s="60" t="s">
        <v>6</v>
      </c>
      <c r="D5" s="60" t="s">
        <v>7</v>
      </c>
      <c r="E5" s="60" t="s">
        <v>8</v>
      </c>
      <c r="F5" s="62" t="s">
        <v>9</v>
      </c>
      <c r="G5" s="62" t="s">
        <v>10</v>
      </c>
      <c r="H5" s="71" t="s">
        <v>11</v>
      </c>
      <c r="I5" s="72"/>
      <c r="J5" s="72"/>
      <c r="K5" s="72"/>
      <c r="L5" s="72"/>
      <c r="M5" s="73"/>
      <c r="N5" s="29"/>
      <c r="O5" s="29"/>
      <c r="P5" s="29"/>
      <c r="Q5" s="29"/>
      <c r="R5" s="29"/>
      <c r="S5" s="29"/>
      <c r="T5" s="29"/>
    </row>
    <row r="6" spans="1:29" ht="135.75" thickBot="1" x14ac:dyDescent="0.3">
      <c r="A6" s="61"/>
      <c r="B6" s="61"/>
      <c r="C6" s="61"/>
      <c r="D6" s="61"/>
      <c r="E6" s="61"/>
      <c r="F6" s="63"/>
      <c r="G6" s="63"/>
      <c r="H6" s="3" t="s">
        <v>12</v>
      </c>
      <c r="I6" s="3" t="s">
        <v>13</v>
      </c>
      <c r="J6" s="3" t="s">
        <v>14</v>
      </c>
      <c r="K6" s="3" t="s">
        <v>49</v>
      </c>
      <c r="L6" s="3" t="s">
        <v>50</v>
      </c>
      <c r="M6" s="3" t="s">
        <v>48</v>
      </c>
      <c r="N6" s="29"/>
      <c r="O6" s="29"/>
      <c r="P6" s="29"/>
      <c r="Q6" s="29"/>
      <c r="R6" s="29"/>
      <c r="S6" s="29"/>
      <c r="T6" s="29"/>
    </row>
    <row r="7" spans="1:29" ht="15.75" thickBot="1" x14ac:dyDescent="0.3">
      <c r="A7" s="4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  <c r="H7" s="5">
        <v>8</v>
      </c>
      <c r="I7" s="5">
        <v>9</v>
      </c>
      <c r="J7" s="5">
        <v>10</v>
      </c>
      <c r="K7" s="5">
        <v>11</v>
      </c>
      <c r="L7" s="5">
        <v>12</v>
      </c>
      <c r="M7" s="5">
        <v>13</v>
      </c>
      <c r="N7" s="29"/>
      <c r="O7" s="29"/>
      <c r="P7" s="29"/>
      <c r="Q7" s="29"/>
      <c r="R7" s="29"/>
      <c r="S7" s="29"/>
      <c r="T7" s="29"/>
    </row>
    <row r="8" spans="1:29" ht="15.75" thickBot="1" x14ac:dyDescent="0.3">
      <c r="A8" s="74" t="s">
        <v>15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6"/>
      <c r="N8" s="29"/>
      <c r="O8" s="29"/>
      <c r="P8" s="29"/>
      <c r="Q8" s="29"/>
      <c r="R8" s="29"/>
      <c r="S8" s="29"/>
      <c r="T8" s="29"/>
    </row>
    <row r="9" spans="1:29" ht="39.950000000000003" customHeight="1" thickBot="1" x14ac:dyDescent="0.3">
      <c r="A9" s="17">
        <v>1</v>
      </c>
      <c r="B9" s="13" t="s">
        <v>16</v>
      </c>
      <c r="C9" s="13" t="s">
        <v>17</v>
      </c>
      <c r="D9" s="14" t="s">
        <v>18</v>
      </c>
      <c r="E9" s="13" t="s">
        <v>19</v>
      </c>
      <c r="F9" s="14" t="s">
        <v>20</v>
      </c>
      <c r="G9" s="15">
        <v>14901.041499999999</v>
      </c>
      <c r="H9" s="16">
        <v>3159.81</v>
      </c>
      <c r="I9" s="16">
        <v>11071.4115</v>
      </c>
      <c r="J9" s="16">
        <v>669.82</v>
      </c>
      <c r="K9" s="16">
        <v>0</v>
      </c>
      <c r="L9" s="16">
        <v>0</v>
      </c>
      <c r="M9" s="16">
        <v>0</v>
      </c>
      <c r="N9" s="29"/>
      <c r="O9" s="29"/>
      <c r="P9" s="29"/>
      <c r="Q9" s="29"/>
      <c r="R9" s="29"/>
      <c r="S9" s="29"/>
      <c r="T9" s="29"/>
      <c r="U9" s="29"/>
      <c r="V9" s="29"/>
      <c r="W9" s="29">
        <v>14901041.5</v>
      </c>
      <c r="X9" s="29">
        <v>3159810</v>
      </c>
      <c r="Y9" s="29">
        <v>11071411.5</v>
      </c>
      <c r="Z9" s="29">
        <v>669820</v>
      </c>
      <c r="AA9" s="29"/>
      <c r="AB9" s="29"/>
      <c r="AC9" s="29"/>
    </row>
    <row r="10" spans="1:29" ht="39.950000000000003" customHeight="1" thickBot="1" x14ac:dyDescent="0.3">
      <c r="A10" s="17">
        <v>2</v>
      </c>
      <c r="B10" s="13" t="s">
        <v>16</v>
      </c>
      <c r="C10" s="13" t="s">
        <v>17</v>
      </c>
      <c r="D10" s="14" t="s">
        <v>18</v>
      </c>
      <c r="E10" s="13" t="s">
        <v>21</v>
      </c>
      <c r="F10" s="14" t="s">
        <v>20</v>
      </c>
      <c r="G10" s="15">
        <v>47050.175600000002</v>
      </c>
      <c r="H10" s="16">
        <v>3581.3751000000002</v>
      </c>
      <c r="I10" s="16">
        <v>13417.4895</v>
      </c>
      <c r="J10" s="16">
        <v>21332.391500000002</v>
      </c>
      <c r="K10" s="16">
        <v>0</v>
      </c>
      <c r="L10" s="16">
        <v>0</v>
      </c>
      <c r="M10" s="16">
        <v>8718.9195</v>
      </c>
      <c r="N10" s="29"/>
      <c r="O10" s="29"/>
      <c r="P10" s="29"/>
      <c r="Q10" s="29"/>
      <c r="R10" s="29"/>
      <c r="S10" s="29"/>
      <c r="T10" s="29"/>
      <c r="U10" s="29"/>
      <c r="V10" s="29"/>
      <c r="W10" s="29">
        <v>47050175.600000001</v>
      </c>
      <c r="X10" s="29">
        <v>3581375.1</v>
      </c>
      <c r="Y10" s="29">
        <v>13417489.5</v>
      </c>
      <c r="Z10" s="29">
        <v>21332391.5</v>
      </c>
      <c r="AA10" s="29"/>
      <c r="AB10" s="29"/>
      <c r="AC10" s="29">
        <v>8718919.5</v>
      </c>
    </row>
    <row r="11" spans="1:29" ht="39.950000000000003" customHeight="1" thickBot="1" x14ac:dyDescent="0.3">
      <c r="A11" s="17">
        <v>3</v>
      </c>
      <c r="B11" s="13" t="s">
        <v>16</v>
      </c>
      <c r="C11" s="13" t="s">
        <v>17</v>
      </c>
      <c r="D11" s="14" t="s">
        <v>18</v>
      </c>
      <c r="E11" s="13" t="s">
        <v>22</v>
      </c>
      <c r="F11" s="14" t="s">
        <v>20</v>
      </c>
      <c r="G11" s="15">
        <v>38515.360810000006</v>
      </c>
      <c r="H11" s="16">
        <v>3581.3751000000002</v>
      </c>
      <c r="I11" s="16">
        <v>15506.227989999999</v>
      </c>
      <c r="J11" s="16">
        <v>11308.095220000001</v>
      </c>
      <c r="K11" s="16">
        <v>0</v>
      </c>
      <c r="L11" s="16">
        <v>0</v>
      </c>
      <c r="M11" s="16">
        <v>8119.6625000000004</v>
      </c>
      <c r="N11" s="29"/>
      <c r="O11" s="29"/>
      <c r="P11" s="29"/>
      <c r="Q11" s="29"/>
      <c r="R11" s="29"/>
      <c r="S11" s="29"/>
      <c r="T11" s="29"/>
      <c r="U11" s="29"/>
      <c r="V11" s="29"/>
      <c r="W11" s="29">
        <v>38515360.810000002</v>
      </c>
      <c r="X11" s="29">
        <v>3581375.1</v>
      </c>
      <c r="Y11" s="29">
        <v>15506227.99</v>
      </c>
      <c r="Z11" s="29">
        <v>11308095.220000001</v>
      </c>
      <c r="AA11" s="29"/>
      <c r="AB11" s="29"/>
      <c r="AC11" s="29">
        <v>8119662.5</v>
      </c>
    </row>
    <row r="12" spans="1:29" ht="39.950000000000003" customHeight="1" thickBot="1" x14ac:dyDescent="0.3">
      <c r="A12" s="17">
        <v>4</v>
      </c>
      <c r="B12" s="13" t="s">
        <v>16</v>
      </c>
      <c r="C12" s="13" t="s">
        <v>17</v>
      </c>
      <c r="D12" s="14" t="s">
        <v>18</v>
      </c>
      <c r="E12" s="13" t="s">
        <v>59</v>
      </c>
      <c r="F12" s="14" t="s">
        <v>20</v>
      </c>
      <c r="G12" s="15">
        <v>22871.904999999999</v>
      </c>
      <c r="H12" s="16">
        <v>3159.81</v>
      </c>
      <c r="I12" s="16">
        <v>11071.4115</v>
      </c>
      <c r="J12" s="16">
        <v>8640.6834999999992</v>
      </c>
      <c r="K12" s="12">
        <v>0</v>
      </c>
      <c r="L12" s="12">
        <v>0</v>
      </c>
      <c r="M12" s="16">
        <v>0</v>
      </c>
      <c r="N12" s="29"/>
      <c r="O12" s="29"/>
      <c r="P12" s="29"/>
      <c r="Q12" s="29"/>
      <c r="R12" s="29"/>
      <c r="S12" s="29"/>
      <c r="T12" s="29"/>
      <c r="U12" s="29"/>
      <c r="V12" s="29"/>
      <c r="W12" s="29">
        <v>22871905</v>
      </c>
      <c r="X12" s="29">
        <v>3159810</v>
      </c>
      <c r="Y12" s="29">
        <v>11071411.5</v>
      </c>
      <c r="Z12" s="29">
        <v>8640683.5</v>
      </c>
      <c r="AA12" s="29"/>
      <c r="AB12" s="29"/>
      <c r="AC12" s="29"/>
    </row>
    <row r="13" spans="1:29" ht="39.950000000000003" customHeight="1" thickBot="1" x14ac:dyDescent="0.3">
      <c r="A13" s="17">
        <v>5</v>
      </c>
      <c r="B13" s="13" t="s">
        <v>23</v>
      </c>
      <c r="C13" s="13" t="s">
        <v>24</v>
      </c>
      <c r="D13" s="14" t="s">
        <v>25</v>
      </c>
      <c r="E13" s="13" t="s">
        <v>26</v>
      </c>
      <c r="F13" s="14" t="s">
        <v>27</v>
      </c>
      <c r="G13" s="15">
        <v>55606.637600000002</v>
      </c>
      <c r="H13" s="16">
        <v>5950.6127999999999</v>
      </c>
      <c r="I13" s="16">
        <v>10684.0548</v>
      </c>
      <c r="J13" s="16">
        <v>36265.47</v>
      </c>
      <c r="K13" s="16">
        <v>1235</v>
      </c>
      <c r="L13" s="16">
        <v>0</v>
      </c>
      <c r="M13" s="16">
        <v>1471.5</v>
      </c>
      <c r="N13" s="29"/>
      <c r="O13" s="29"/>
      <c r="P13" s="29"/>
      <c r="Q13" s="29"/>
      <c r="R13" s="29"/>
      <c r="S13" s="29"/>
      <c r="T13" s="29"/>
      <c r="U13" s="29"/>
      <c r="V13" s="29"/>
      <c r="W13" s="29">
        <v>55606637.600000001</v>
      </c>
      <c r="X13" s="29">
        <v>5950612.7999999998</v>
      </c>
      <c r="Y13" s="29">
        <v>10684054.800000001</v>
      </c>
      <c r="Z13" s="29">
        <v>36265470</v>
      </c>
      <c r="AA13" s="29">
        <v>1235000</v>
      </c>
      <c r="AB13" s="29"/>
      <c r="AC13" s="29">
        <v>1471500</v>
      </c>
    </row>
    <row r="14" spans="1:29" ht="39.950000000000003" customHeight="1" thickBot="1" x14ac:dyDescent="0.3">
      <c r="A14" s="17">
        <v>6</v>
      </c>
      <c r="B14" s="13" t="s">
        <v>23</v>
      </c>
      <c r="C14" s="13" t="s">
        <v>24</v>
      </c>
      <c r="D14" s="14" t="s">
        <v>25</v>
      </c>
      <c r="E14" s="13" t="s">
        <v>28</v>
      </c>
      <c r="F14" s="14" t="s">
        <v>27</v>
      </c>
      <c r="G14" s="15">
        <v>37511.367600000005</v>
      </c>
      <c r="H14" s="16">
        <v>5950.6127999999999</v>
      </c>
      <c r="I14" s="16">
        <v>10684.0558</v>
      </c>
      <c r="J14" s="16">
        <v>18170.197</v>
      </c>
      <c r="K14" s="16">
        <v>1235.001</v>
      </c>
      <c r="L14" s="16">
        <v>0</v>
      </c>
      <c r="M14" s="16">
        <v>1471.501</v>
      </c>
      <c r="N14" s="29"/>
      <c r="O14" s="29"/>
      <c r="P14" s="29"/>
      <c r="Q14" s="29"/>
      <c r="R14" s="29"/>
      <c r="S14" s="29"/>
      <c r="T14" s="29"/>
      <c r="U14" s="29"/>
      <c r="V14" s="29"/>
      <c r="W14" s="29">
        <v>37511367.600000001</v>
      </c>
      <c r="X14" s="29">
        <v>5950612.7999999998</v>
      </c>
      <c r="Y14" s="29">
        <v>10684055.800000001</v>
      </c>
      <c r="Z14" s="29">
        <v>18170197</v>
      </c>
      <c r="AA14" s="29">
        <v>1235001</v>
      </c>
      <c r="AB14" s="29"/>
      <c r="AC14" s="29">
        <v>1471501</v>
      </c>
    </row>
    <row r="15" spans="1:29" ht="39.950000000000003" customHeight="1" thickBot="1" x14ac:dyDescent="0.3">
      <c r="A15" s="17">
        <v>7</v>
      </c>
      <c r="B15" s="13" t="s">
        <v>29</v>
      </c>
      <c r="C15" s="14" t="s">
        <v>30</v>
      </c>
      <c r="D15" s="14" t="s">
        <v>18</v>
      </c>
      <c r="E15" s="13" t="s">
        <v>31</v>
      </c>
      <c r="F15" s="14" t="s">
        <v>27</v>
      </c>
      <c r="G15" s="15">
        <v>31395.704600000001</v>
      </c>
      <c r="H15" s="16">
        <v>1738.8336000000002</v>
      </c>
      <c r="I15" s="16">
        <v>4878.8999999999996</v>
      </c>
      <c r="J15" s="16">
        <v>24777.971000000001</v>
      </c>
      <c r="K15" s="16">
        <v>0</v>
      </c>
      <c r="L15" s="16">
        <v>0</v>
      </c>
      <c r="M15" s="16">
        <v>0</v>
      </c>
      <c r="N15" s="29"/>
      <c r="O15" s="29"/>
      <c r="P15" s="29"/>
      <c r="Q15" s="29"/>
      <c r="R15" s="29"/>
      <c r="S15" s="29"/>
      <c r="T15" s="29"/>
      <c r="U15" s="29"/>
      <c r="V15" s="29"/>
      <c r="W15" s="29">
        <v>31395704.600000001</v>
      </c>
      <c r="X15" s="29">
        <v>1738833.6</v>
      </c>
      <c r="Y15" s="29">
        <v>4878900</v>
      </c>
      <c r="Z15" s="29">
        <v>24777971</v>
      </c>
      <c r="AA15" s="29"/>
      <c r="AB15" s="29"/>
      <c r="AC15" s="29"/>
    </row>
    <row r="16" spans="1:29" ht="39.950000000000003" customHeight="1" thickBot="1" x14ac:dyDescent="0.3">
      <c r="A16" s="17">
        <v>9</v>
      </c>
      <c r="B16" s="13" t="s">
        <v>29</v>
      </c>
      <c r="C16" s="14" t="s">
        <v>30</v>
      </c>
      <c r="D16" s="14" t="s">
        <v>18</v>
      </c>
      <c r="E16" s="13" t="s">
        <v>32</v>
      </c>
      <c r="F16" s="14" t="s">
        <v>27</v>
      </c>
      <c r="G16" s="15">
        <v>17088.564600000002</v>
      </c>
      <c r="H16" s="16">
        <v>1738.8336000000002</v>
      </c>
      <c r="I16" s="16">
        <v>4878.8999999999996</v>
      </c>
      <c r="J16" s="16">
        <v>10470.831</v>
      </c>
      <c r="K16" s="16">
        <v>0</v>
      </c>
      <c r="L16" s="16">
        <v>0</v>
      </c>
      <c r="M16" s="16">
        <v>0</v>
      </c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</row>
    <row r="17" spans="1:29" ht="39.950000000000003" customHeight="1" thickBot="1" x14ac:dyDescent="0.3">
      <c r="A17" s="17">
        <v>10</v>
      </c>
      <c r="B17" s="13" t="s">
        <v>33</v>
      </c>
      <c r="C17" s="14" t="s">
        <v>34</v>
      </c>
      <c r="D17" s="14" t="s">
        <v>18</v>
      </c>
      <c r="E17" s="13" t="s">
        <v>35</v>
      </c>
      <c r="F17" s="14" t="s">
        <v>27</v>
      </c>
      <c r="G17" s="15">
        <v>7929.8150999999998</v>
      </c>
      <c r="H17" s="16">
        <v>1248.992</v>
      </c>
      <c r="I17" s="16">
        <v>3340.4291000000003</v>
      </c>
      <c r="J17" s="16">
        <v>3340.3939999999998</v>
      </c>
      <c r="K17" s="16">
        <v>0</v>
      </c>
      <c r="L17" s="16">
        <v>0</v>
      </c>
      <c r="M17" s="16">
        <v>0</v>
      </c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</row>
    <row r="18" spans="1:29" ht="39.950000000000003" customHeight="1" thickBot="1" x14ac:dyDescent="0.3">
      <c r="A18" s="17">
        <v>11</v>
      </c>
      <c r="B18" s="13" t="s">
        <v>36</v>
      </c>
      <c r="C18" s="13" t="s">
        <v>37</v>
      </c>
      <c r="D18" s="14">
        <v>4</v>
      </c>
      <c r="E18" s="13" t="s">
        <v>38</v>
      </c>
      <c r="F18" s="14" t="s">
        <v>27</v>
      </c>
      <c r="G18" s="15">
        <v>32783.415800000002</v>
      </c>
      <c r="H18" s="16">
        <v>2502.6019999999999</v>
      </c>
      <c r="I18" s="16">
        <v>6006.2447999999995</v>
      </c>
      <c r="J18" s="16">
        <v>24274.569</v>
      </c>
      <c r="K18" s="16">
        <v>0</v>
      </c>
      <c r="L18" s="16">
        <v>0</v>
      </c>
      <c r="M18" s="16">
        <v>0</v>
      </c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</row>
    <row r="19" spans="1:29" ht="39.950000000000003" customHeight="1" thickBot="1" x14ac:dyDescent="0.3">
      <c r="A19" s="17">
        <v>12</v>
      </c>
      <c r="B19" s="13" t="s">
        <v>36</v>
      </c>
      <c r="C19" s="13" t="s">
        <v>37</v>
      </c>
      <c r="D19" s="14">
        <v>4</v>
      </c>
      <c r="E19" s="13" t="s">
        <v>39</v>
      </c>
      <c r="F19" s="14" t="s">
        <v>27</v>
      </c>
      <c r="G19" s="15">
        <v>32783.418799999999</v>
      </c>
      <c r="H19" s="16">
        <v>2502.6030000000001</v>
      </c>
      <c r="I19" s="16">
        <v>6006.2457999999997</v>
      </c>
      <c r="J19" s="16">
        <v>24274.57</v>
      </c>
      <c r="K19" s="16">
        <v>0</v>
      </c>
      <c r="L19" s="16">
        <v>0</v>
      </c>
      <c r="M19" s="16">
        <v>0</v>
      </c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</row>
    <row r="20" spans="1:29" ht="39.950000000000003" customHeight="1" thickBot="1" x14ac:dyDescent="0.3">
      <c r="A20" s="17">
        <v>13</v>
      </c>
      <c r="B20" s="13" t="s">
        <v>36</v>
      </c>
      <c r="C20" s="13" t="s">
        <v>37</v>
      </c>
      <c r="D20" s="14">
        <v>4</v>
      </c>
      <c r="E20" s="13" t="s">
        <v>31</v>
      </c>
      <c r="F20" s="14" t="s">
        <v>27</v>
      </c>
      <c r="G20" s="15">
        <v>32783.421800000004</v>
      </c>
      <c r="H20" s="16">
        <v>2502.6039999999998</v>
      </c>
      <c r="I20" s="16">
        <v>6006.2467999999999</v>
      </c>
      <c r="J20" s="16">
        <v>24274.571</v>
      </c>
      <c r="K20" s="16">
        <v>0</v>
      </c>
      <c r="L20" s="16">
        <v>0</v>
      </c>
      <c r="M20" s="16">
        <v>0</v>
      </c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</row>
    <row r="21" spans="1:29" ht="39.950000000000003" customHeight="1" thickBot="1" x14ac:dyDescent="0.3">
      <c r="A21" s="68" t="s">
        <v>40</v>
      </c>
      <c r="B21" s="69"/>
      <c r="C21" s="69"/>
      <c r="D21" s="69"/>
      <c r="E21" s="69"/>
      <c r="F21" s="70"/>
      <c r="G21" s="11">
        <v>400443.00818000006</v>
      </c>
      <c r="H21" s="11">
        <v>39491.553</v>
      </c>
      <c r="I21" s="11">
        <v>111045.57058999999</v>
      </c>
      <c r="J21" s="11">
        <v>227431.41832</v>
      </c>
      <c r="K21" s="11">
        <v>2470.0010000000002</v>
      </c>
      <c r="L21" s="11">
        <v>222.88226999999998</v>
      </c>
      <c r="M21" s="11">
        <v>19781.582999999999</v>
      </c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</row>
    <row r="22" spans="1:29" ht="39.950000000000003" customHeight="1" thickBot="1" x14ac:dyDescent="0.3">
      <c r="A22" s="68" t="s">
        <v>41</v>
      </c>
      <c r="B22" s="69"/>
      <c r="C22" s="69"/>
      <c r="D22" s="69"/>
      <c r="E22" s="69"/>
      <c r="F22" s="70"/>
      <c r="G22" s="11"/>
      <c r="H22" s="11"/>
      <c r="I22" s="11"/>
      <c r="J22" s="11"/>
      <c r="K22" s="11"/>
      <c r="L22" s="11"/>
      <c r="M22" s="11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</row>
    <row r="23" spans="1:29" ht="15.75" thickBot="1" x14ac:dyDescent="0.3">
      <c r="A23" s="74" t="s">
        <v>15</v>
      </c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6"/>
    </row>
    <row r="24" spans="1:29" ht="30.75" thickBot="1" x14ac:dyDescent="0.3">
      <c r="A24" s="17">
        <v>1</v>
      </c>
      <c r="B24" s="13" t="s">
        <v>52</v>
      </c>
      <c r="C24" s="13" t="s">
        <v>30</v>
      </c>
      <c r="D24" s="14">
        <v>3</v>
      </c>
      <c r="E24" s="13" t="s">
        <v>53</v>
      </c>
      <c r="F24" s="14" t="s">
        <v>20</v>
      </c>
      <c r="G24" s="15">
        <v>13859.687400000001</v>
      </c>
      <c r="H24" s="16">
        <v>1330.9674</v>
      </c>
      <c r="I24" s="16">
        <v>1737.5</v>
      </c>
      <c r="J24" s="16">
        <v>10791.22</v>
      </c>
      <c r="K24" s="16">
        <v>0</v>
      </c>
      <c r="L24" s="16">
        <v>0</v>
      </c>
      <c r="M24" s="16">
        <v>0</v>
      </c>
    </row>
    <row r="25" spans="1:29" ht="30.75" thickBot="1" x14ac:dyDescent="0.3">
      <c r="A25" s="17">
        <v>2</v>
      </c>
      <c r="B25" s="13" t="s">
        <v>54</v>
      </c>
      <c r="C25" s="13" t="s">
        <v>55</v>
      </c>
      <c r="D25" s="14">
        <v>26</v>
      </c>
      <c r="E25" s="13" t="s">
        <v>56</v>
      </c>
      <c r="F25" s="14" t="s">
        <v>20</v>
      </c>
      <c r="G25" s="15">
        <v>84060.080119999999</v>
      </c>
      <c r="H25" s="16">
        <v>28520.73</v>
      </c>
      <c r="I25" s="16">
        <v>32790.093139999997</v>
      </c>
      <c r="J25" s="16">
        <v>20696.48647</v>
      </c>
      <c r="K25" s="16">
        <v>0</v>
      </c>
      <c r="L25" s="16">
        <v>400.11475000000002</v>
      </c>
      <c r="M25" s="16">
        <v>1652.6557600000001</v>
      </c>
    </row>
    <row r="26" spans="1:29" ht="30.75" thickBot="1" x14ac:dyDescent="0.3">
      <c r="A26" s="17">
        <v>3</v>
      </c>
      <c r="B26" s="13" t="s">
        <v>57</v>
      </c>
      <c r="C26" s="13" t="s">
        <v>58</v>
      </c>
      <c r="D26" s="14">
        <v>3</v>
      </c>
      <c r="E26" s="13" t="s">
        <v>59</v>
      </c>
      <c r="F26" s="14" t="s">
        <v>20</v>
      </c>
      <c r="G26" s="15">
        <v>30097.534070000002</v>
      </c>
      <c r="H26" s="16">
        <v>1624.6188</v>
      </c>
      <c r="I26" s="16">
        <v>6277.2562699999999</v>
      </c>
      <c r="J26" s="16">
        <v>22195.659</v>
      </c>
      <c r="K26" s="16">
        <v>0</v>
      </c>
      <c r="L26" s="16">
        <v>0</v>
      </c>
      <c r="M26" s="16">
        <v>0</v>
      </c>
    </row>
    <row r="27" spans="1:29" ht="30.75" thickBot="1" x14ac:dyDescent="0.3">
      <c r="A27" s="17">
        <v>4</v>
      </c>
      <c r="B27" s="13" t="s">
        <v>57</v>
      </c>
      <c r="C27" s="13" t="s">
        <v>58</v>
      </c>
      <c r="D27" s="14">
        <v>3</v>
      </c>
      <c r="E27" s="13" t="s">
        <v>60</v>
      </c>
      <c r="F27" s="14" t="s">
        <v>20</v>
      </c>
      <c r="G27" s="15">
        <v>30097.534070000002</v>
      </c>
      <c r="H27" s="16">
        <v>1624.6188</v>
      </c>
      <c r="I27" s="16">
        <v>6277.2562699999999</v>
      </c>
      <c r="J27" s="16">
        <v>22195.659</v>
      </c>
      <c r="K27" s="16">
        <v>0</v>
      </c>
      <c r="L27" s="16">
        <v>0</v>
      </c>
      <c r="M27" s="16">
        <v>0</v>
      </c>
    </row>
    <row r="28" spans="1:29" ht="30.75" thickBot="1" x14ac:dyDescent="0.3">
      <c r="A28" s="17">
        <v>5</v>
      </c>
      <c r="B28" s="13" t="s">
        <v>61</v>
      </c>
      <c r="C28" s="13" t="s">
        <v>62</v>
      </c>
      <c r="D28" s="14">
        <v>7</v>
      </c>
      <c r="E28" s="13" t="s">
        <v>63</v>
      </c>
      <c r="F28" s="14" t="s">
        <v>20</v>
      </c>
      <c r="G28" s="15">
        <v>26272.963899999999</v>
      </c>
      <c r="H28" s="16">
        <v>3431.7</v>
      </c>
      <c r="I28" s="16">
        <v>5667.2619000000004</v>
      </c>
      <c r="J28" s="16">
        <v>16288.502</v>
      </c>
      <c r="K28" s="16">
        <v>0</v>
      </c>
      <c r="L28" s="16">
        <v>0</v>
      </c>
      <c r="M28" s="16">
        <v>885.5</v>
      </c>
    </row>
    <row r="29" spans="1:29" ht="45.75" thickBot="1" x14ac:dyDescent="0.3">
      <c r="A29" s="17">
        <v>6</v>
      </c>
      <c r="B29" s="13" t="s">
        <v>64</v>
      </c>
      <c r="C29" s="13" t="s">
        <v>65</v>
      </c>
      <c r="D29" s="14">
        <v>4</v>
      </c>
      <c r="E29" s="13" t="s">
        <v>66</v>
      </c>
      <c r="F29" s="14" t="s">
        <v>20</v>
      </c>
      <c r="G29" s="15">
        <v>39321.1054</v>
      </c>
      <c r="H29" s="16">
        <v>2207.7903999999999</v>
      </c>
      <c r="I29" s="16">
        <v>0</v>
      </c>
      <c r="J29" s="16">
        <v>37113.315000000002</v>
      </c>
      <c r="K29" s="16">
        <v>0</v>
      </c>
      <c r="L29" s="16">
        <v>0</v>
      </c>
      <c r="M29" s="16">
        <v>0</v>
      </c>
    </row>
    <row r="30" spans="1:29" ht="30.75" thickBot="1" x14ac:dyDescent="0.3">
      <c r="A30" s="17">
        <v>7</v>
      </c>
      <c r="B30" s="13" t="s">
        <v>67</v>
      </c>
      <c r="C30" s="13" t="s">
        <v>68</v>
      </c>
      <c r="D30" s="14">
        <v>7</v>
      </c>
      <c r="E30" s="13" t="s">
        <v>39</v>
      </c>
      <c r="F30" s="14" t="s">
        <v>20</v>
      </c>
      <c r="G30" s="15">
        <v>14229.39977</v>
      </c>
      <c r="H30" s="16">
        <v>3216.8122499999999</v>
      </c>
      <c r="I30" s="16">
        <v>4221.2145599999994</v>
      </c>
      <c r="J30" s="16">
        <v>1371.6120000000001</v>
      </c>
      <c r="K30" s="16">
        <v>2251.7685699999997</v>
      </c>
      <c r="L30" s="16">
        <v>0</v>
      </c>
      <c r="M30" s="16">
        <v>3167.9923900000003</v>
      </c>
    </row>
    <row r="31" spans="1:29" ht="45.75" thickBot="1" x14ac:dyDescent="0.3">
      <c r="A31" s="17">
        <v>9</v>
      </c>
      <c r="B31" s="13" t="s">
        <v>64</v>
      </c>
      <c r="C31" s="13" t="s">
        <v>70</v>
      </c>
      <c r="D31" s="14">
        <v>4</v>
      </c>
      <c r="E31" s="13" t="s">
        <v>56</v>
      </c>
      <c r="F31" s="14" t="s">
        <v>20</v>
      </c>
      <c r="G31" s="15">
        <v>91275.473280000006</v>
      </c>
      <c r="H31" s="16">
        <v>2204.6959999999999</v>
      </c>
      <c r="I31" s="16">
        <v>14757.683849999999</v>
      </c>
      <c r="J31" s="16">
        <v>74313.093430000008</v>
      </c>
      <c r="K31" s="16">
        <v>0</v>
      </c>
      <c r="L31" s="16">
        <v>0</v>
      </c>
      <c r="M31" s="16">
        <v>0</v>
      </c>
    </row>
    <row r="32" spans="1:29" ht="45.75" thickBot="1" x14ac:dyDescent="0.3">
      <c r="A32" s="17">
        <v>10</v>
      </c>
      <c r="B32" s="13" t="s">
        <v>64</v>
      </c>
      <c r="C32" s="13" t="s">
        <v>70</v>
      </c>
      <c r="D32" s="14">
        <v>4</v>
      </c>
      <c r="E32" s="13" t="s">
        <v>28</v>
      </c>
      <c r="F32" s="14" t="s">
        <v>20</v>
      </c>
      <c r="G32" s="15">
        <v>27775.53239</v>
      </c>
      <c r="H32" s="16">
        <v>2204.6959999999999</v>
      </c>
      <c r="I32" s="16">
        <v>3582.6309999999999</v>
      </c>
      <c r="J32" s="16">
        <v>21988.205389999999</v>
      </c>
      <c r="K32" s="16">
        <v>0</v>
      </c>
      <c r="L32" s="16">
        <v>0</v>
      </c>
      <c r="M32" s="16">
        <v>0</v>
      </c>
    </row>
    <row r="33" spans="1:13" ht="30.75" thickBot="1" x14ac:dyDescent="0.3">
      <c r="A33" s="17">
        <v>11</v>
      </c>
      <c r="B33" s="13" t="s">
        <v>90</v>
      </c>
      <c r="C33" s="13" t="s">
        <v>71</v>
      </c>
      <c r="D33" s="14">
        <v>4</v>
      </c>
      <c r="E33" s="13" t="s">
        <v>63</v>
      </c>
      <c r="F33" s="14" t="s">
        <v>20</v>
      </c>
      <c r="G33" s="15">
        <v>10663.342500000001</v>
      </c>
      <c r="H33" s="16">
        <v>1259.992</v>
      </c>
      <c r="I33" s="16">
        <v>3700.9744999999998</v>
      </c>
      <c r="J33" s="16">
        <v>5702.3760000000002</v>
      </c>
      <c r="K33" s="16">
        <v>0</v>
      </c>
      <c r="L33" s="16">
        <v>0</v>
      </c>
      <c r="M33" s="16">
        <v>0</v>
      </c>
    </row>
    <row r="34" spans="1:13" ht="30.75" thickBot="1" x14ac:dyDescent="0.3">
      <c r="A34" s="17">
        <v>12</v>
      </c>
      <c r="B34" s="13" t="s">
        <v>91</v>
      </c>
      <c r="C34" s="13" t="s">
        <v>69</v>
      </c>
      <c r="D34" s="14">
        <v>5</v>
      </c>
      <c r="E34" s="13" t="s">
        <v>38</v>
      </c>
      <c r="F34" s="14" t="s">
        <v>20</v>
      </c>
      <c r="G34" s="15">
        <v>68876.183499999999</v>
      </c>
      <c r="H34" s="16">
        <v>2829.375</v>
      </c>
      <c r="I34" s="16">
        <v>2101.7855</v>
      </c>
      <c r="J34" s="16">
        <v>61618.648000000001</v>
      </c>
      <c r="K34" s="16">
        <v>0</v>
      </c>
      <c r="L34" s="16">
        <v>0</v>
      </c>
      <c r="M34" s="16">
        <v>2326.375</v>
      </c>
    </row>
    <row r="35" spans="1:13" ht="15.75" thickBot="1" x14ac:dyDescent="0.3">
      <c r="A35" s="68" t="s">
        <v>40</v>
      </c>
      <c r="B35" s="69"/>
      <c r="C35" s="69"/>
      <c r="D35" s="69"/>
      <c r="E35" s="69"/>
      <c r="F35" s="70"/>
      <c r="G35" s="28">
        <v>459739.47221000004</v>
      </c>
      <c r="H35" s="28">
        <v>52042.242899999997</v>
      </c>
      <c r="I35" s="28">
        <v>88727.385190000001</v>
      </c>
      <c r="J35" s="28">
        <v>307778.82099000004</v>
      </c>
      <c r="K35" s="28">
        <v>2251.7685699999997</v>
      </c>
      <c r="L35" s="28">
        <v>906.73140999999998</v>
      </c>
      <c r="M35" s="28">
        <v>8032.52315</v>
      </c>
    </row>
    <row r="36" spans="1:13" ht="15.75" thickBot="1" x14ac:dyDescent="0.3">
      <c r="A36" s="68" t="s">
        <v>41</v>
      </c>
      <c r="B36" s="69"/>
      <c r="C36" s="69"/>
      <c r="D36" s="69"/>
      <c r="E36" s="69"/>
      <c r="F36" s="70"/>
      <c r="G36" s="11"/>
      <c r="H36" s="11"/>
      <c r="I36" s="11"/>
      <c r="J36" s="11"/>
      <c r="K36" s="11"/>
      <c r="L36" s="11"/>
      <c r="M36" s="11"/>
    </row>
    <row r="37" spans="1:13" ht="15.75" thickBot="1" x14ac:dyDescent="0.3">
      <c r="A37" s="78" t="s">
        <v>15</v>
      </c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80"/>
    </row>
    <row r="38" spans="1:13" ht="30.75" thickBot="1" x14ac:dyDescent="0.3">
      <c r="A38" s="20">
        <v>1</v>
      </c>
      <c r="B38" s="18" t="s">
        <v>73</v>
      </c>
      <c r="C38" s="18" t="s">
        <v>74</v>
      </c>
      <c r="D38" s="19">
        <v>6</v>
      </c>
      <c r="E38" s="18" t="s">
        <v>60</v>
      </c>
      <c r="F38" s="19" t="s">
        <v>20</v>
      </c>
      <c r="G38" s="21">
        <v>49537.468540000002</v>
      </c>
      <c r="H38" s="23">
        <v>2667</v>
      </c>
      <c r="I38" s="23">
        <v>5403.0879999999997</v>
      </c>
      <c r="J38" s="23">
        <v>40377.380539999998</v>
      </c>
      <c r="K38" s="23">
        <v>0</v>
      </c>
      <c r="L38" s="23">
        <v>0</v>
      </c>
      <c r="M38" s="24">
        <v>1090</v>
      </c>
    </row>
    <row r="39" spans="1:13" ht="30.75" thickBot="1" x14ac:dyDescent="0.3">
      <c r="A39" s="20">
        <v>2</v>
      </c>
      <c r="B39" s="18" t="s">
        <v>73</v>
      </c>
      <c r="C39" s="18" t="s">
        <v>74</v>
      </c>
      <c r="D39" s="19">
        <v>6</v>
      </c>
      <c r="E39" s="18" t="s">
        <v>22</v>
      </c>
      <c r="F39" s="19" t="s">
        <v>20</v>
      </c>
      <c r="G39" s="21">
        <v>49537.468540000002</v>
      </c>
      <c r="H39" s="23">
        <v>2667</v>
      </c>
      <c r="I39" s="23">
        <v>5403.0879999999997</v>
      </c>
      <c r="J39" s="23">
        <v>40377.380539999998</v>
      </c>
      <c r="K39" s="23">
        <v>0</v>
      </c>
      <c r="L39" s="23">
        <v>0</v>
      </c>
      <c r="M39" s="24">
        <v>1090</v>
      </c>
    </row>
    <row r="40" spans="1:13" ht="30.75" thickBot="1" x14ac:dyDescent="0.3">
      <c r="A40" s="20">
        <v>3</v>
      </c>
      <c r="B40" s="18" t="s">
        <v>73</v>
      </c>
      <c r="C40" s="18" t="s">
        <v>74</v>
      </c>
      <c r="D40" s="19">
        <v>4</v>
      </c>
      <c r="E40" s="13" t="s">
        <v>63</v>
      </c>
      <c r="F40" s="19" t="s">
        <v>20</v>
      </c>
      <c r="G40" s="21">
        <v>20923.862000000001</v>
      </c>
      <c r="H40" s="23">
        <v>1778</v>
      </c>
      <c r="I40" s="23">
        <v>3505.2</v>
      </c>
      <c r="J40" s="23">
        <v>14550.662</v>
      </c>
      <c r="K40" s="23">
        <v>0</v>
      </c>
      <c r="L40" s="23">
        <v>0</v>
      </c>
      <c r="M40" s="24">
        <v>1090</v>
      </c>
    </row>
    <row r="41" spans="1:13" ht="45.75" thickBot="1" x14ac:dyDescent="0.3">
      <c r="A41" s="20">
        <v>4</v>
      </c>
      <c r="B41" s="18" t="s">
        <v>75</v>
      </c>
      <c r="C41" s="18" t="s">
        <v>76</v>
      </c>
      <c r="D41" s="19">
        <v>2</v>
      </c>
      <c r="E41" s="18" t="s">
        <v>66</v>
      </c>
      <c r="F41" s="19" t="s">
        <v>20</v>
      </c>
      <c r="G41" s="21">
        <v>21781.928800000002</v>
      </c>
      <c r="H41" s="23">
        <v>883.75280000000009</v>
      </c>
      <c r="I41" s="23">
        <v>0</v>
      </c>
      <c r="J41" s="23">
        <v>20898.175999999999</v>
      </c>
      <c r="K41" s="23">
        <v>0</v>
      </c>
      <c r="L41" s="23">
        <v>0</v>
      </c>
      <c r="M41" s="24">
        <v>0</v>
      </c>
    </row>
    <row r="42" spans="1:13" ht="30.75" thickBot="1" x14ac:dyDescent="0.3">
      <c r="A42" s="20">
        <v>5</v>
      </c>
      <c r="B42" s="18" t="s">
        <v>77</v>
      </c>
      <c r="C42" s="18" t="s">
        <v>78</v>
      </c>
      <c r="D42" s="19">
        <v>8</v>
      </c>
      <c r="E42" s="18" t="s">
        <v>19</v>
      </c>
      <c r="F42" s="19" t="s">
        <v>20</v>
      </c>
      <c r="G42" s="21">
        <v>59822.432950000002</v>
      </c>
      <c r="H42" s="23">
        <v>2946.3245999999999</v>
      </c>
      <c r="I42" s="23">
        <v>9821.0820000000003</v>
      </c>
      <c r="J42" s="23">
        <v>36706.495000000003</v>
      </c>
      <c r="K42" s="23">
        <v>0</v>
      </c>
      <c r="L42" s="23">
        <v>0</v>
      </c>
      <c r="M42" s="24">
        <v>10348.531350000001</v>
      </c>
    </row>
    <row r="43" spans="1:13" ht="30.75" thickBot="1" x14ac:dyDescent="0.3">
      <c r="A43" s="20">
        <v>6</v>
      </c>
      <c r="B43" s="18" t="s">
        <v>79</v>
      </c>
      <c r="C43" s="18" t="s">
        <v>80</v>
      </c>
      <c r="D43" s="19">
        <v>4</v>
      </c>
      <c r="E43" s="18" t="s">
        <v>31</v>
      </c>
      <c r="F43" s="19" t="s">
        <v>20</v>
      </c>
      <c r="G43" s="21">
        <v>45943.762999999999</v>
      </c>
      <c r="H43" s="23">
        <v>2420.694</v>
      </c>
      <c r="I43" s="23">
        <v>6455.1840000000002</v>
      </c>
      <c r="J43" s="23">
        <v>37067.885000000002</v>
      </c>
      <c r="K43" s="23">
        <v>0</v>
      </c>
      <c r="L43" s="23">
        <v>0</v>
      </c>
      <c r="M43" s="24">
        <v>0</v>
      </c>
    </row>
    <row r="44" spans="1:13" ht="30.75" thickBot="1" x14ac:dyDescent="0.3">
      <c r="A44" s="20">
        <v>7</v>
      </c>
      <c r="B44" s="18" t="s">
        <v>81</v>
      </c>
      <c r="C44" s="18" t="s">
        <v>82</v>
      </c>
      <c r="D44" s="19">
        <v>8</v>
      </c>
      <c r="E44" s="18" t="s">
        <v>19</v>
      </c>
      <c r="F44" s="19" t="s">
        <v>20</v>
      </c>
      <c r="G44" s="21">
        <v>24409.686369999996</v>
      </c>
      <c r="H44" s="23">
        <v>2516.0540000000001</v>
      </c>
      <c r="I44" s="23">
        <v>15215.962369999999</v>
      </c>
      <c r="J44" s="23">
        <v>6677.67</v>
      </c>
      <c r="K44" s="23">
        <v>0</v>
      </c>
      <c r="L44" s="23">
        <v>0</v>
      </c>
      <c r="M44" s="24">
        <v>0</v>
      </c>
    </row>
    <row r="45" spans="1:13" ht="30.75" thickBot="1" x14ac:dyDescent="0.3">
      <c r="A45" s="20">
        <v>9</v>
      </c>
      <c r="B45" s="18" t="s">
        <v>33</v>
      </c>
      <c r="C45" s="18" t="s">
        <v>83</v>
      </c>
      <c r="D45" s="19">
        <v>9</v>
      </c>
      <c r="E45" s="18" t="s">
        <v>35</v>
      </c>
      <c r="F45" s="19" t="s">
        <v>20</v>
      </c>
      <c r="G45" s="21">
        <v>38588.617570000002</v>
      </c>
      <c r="H45" s="23">
        <v>3520.9663999999998</v>
      </c>
      <c r="I45" s="23">
        <v>8496.5949099999998</v>
      </c>
      <c r="J45" s="23">
        <v>26179.725999999999</v>
      </c>
      <c r="K45" s="23">
        <v>0</v>
      </c>
      <c r="L45" s="23">
        <v>0</v>
      </c>
      <c r="M45" s="24">
        <v>391.33026000000001</v>
      </c>
    </row>
    <row r="46" spans="1:13" ht="30.75" thickBot="1" x14ac:dyDescent="0.3">
      <c r="A46" s="20">
        <v>10</v>
      </c>
      <c r="B46" s="19" t="s">
        <v>84</v>
      </c>
      <c r="C46" s="19" t="s">
        <v>85</v>
      </c>
      <c r="D46" s="19">
        <v>6</v>
      </c>
      <c r="E46" s="18" t="s">
        <v>39</v>
      </c>
      <c r="F46" s="19" t="s">
        <v>20</v>
      </c>
      <c r="G46" s="21">
        <v>45316.527310000005</v>
      </c>
      <c r="H46" s="23">
        <v>3369.9</v>
      </c>
      <c r="I46" s="23">
        <v>8995.5268100000012</v>
      </c>
      <c r="J46" s="23">
        <v>31492.413</v>
      </c>
      <c r="K46" s="23">
        <v>61</v>
      </c>
      <c r="L46" s="23">
        <v>0</v>
      </c>
      <c r="M46" s="24">
        <v>1397.6875</v>
      </c>
    </row>
    <row r="47" spans="1:13" ht="30.75" thickBot="1" x14ac:dyDescent="0.3">
      <c r="A47" s="20">
        <v>11</v>
      </c>
      <c r="B47" s="19" t="s">
        <v>86</v>
      </c>
      <c r="C47" s="19" t="s">
        <v>87</v>
      </c>
      <c r="D47" s="19">
        <v>5</v>
      </c>
      <c r="E47" s="18" t="s">
        <v>66</v>
      </c>
      <c r="F47" s="19" t="s">
        <v>20</v>
      </c>
      <c r="G47" s="21">
        <v>29903.563999999998</v>
      </c>
      <c r="H47" s="23">
        <v>2293.1909999999998</v>
      </c>
      <c r="I47" s="23">
        <v>4586.3819999999996</v>
      </c>
      <c r="J47" s="23">
        <v>23023.991000000002</v>
      </c>
      <c r="K47" s="23">
        <v>0</v>
      </c>
      <c r="L47" s="23">
        <v>0</v>
      </c>
      <c r="M47" s="24">
        <v>0</v>
      </c>
    </row>
    <row r="48" spans="1:13" ht="30.75" thickBot="1" x14ac:dyDescent="0.3">
      <c r="A48" s="20">
        <v>12</v>
      </c>
      <c r="B48" s="19" t="s">
        <v>86</v>
      </c>
      <c r="C48" s="19" t="s">
        <v>87</v>
      </c>
      <c r="D48" s="19">
        <v>5</v>
      </c>
      <c r="E48" s="18" t="s">
        <v>60</v>
      </c>
      <c r="F48" s="19" t="s">
        <v>20</v>
      </c>
      <c r="G48" s="21">
        <v>29903.563999999998</v>
      </c>
      <c r="H48" s="23">
        <v>2293.1909999999998</v>
      </c>
      <c r="I48" s="23">
        <v>4586.3819999999996</v>
      </c>
      <c r="J48" s="23">
        <v>23023.991000000002</v>
      </c>
      <c r="K48" s="23">
        <v>0</v>
      </c>
      <c r="L48" s="23">
        <v>0</v>
      </c>
      <c r="M48" s="24">
        <v>0</v>
      </c>
    </row>
    <row r="49" spans="1:13" ht="30.75" thickBot="1" x14ac:dyDescent="0.3">
      <c r="A49" s="20">
        <v>14</v>
      </c>
      <c r="B49" s="19" t="s">
        <v>86</v>
      </c>
      <c r="C49" s="19" t="s">
        <v>87</v>
      </c>
      <c r="D49" s="19">
        <v>5</v>
      </c>
      <c r="E49" s="18" t="s">
        <v>88</v>
      </c>
      <c r="F49" s="19" t="s">
        <v>20</v>
      </c>
      <c r="G49" s="21">
        <v>32005.655750000002</v>
      </c>
      <c r="H49" s="23">
        <v>2866.48875</v>
      </c>
      <c r="I49" s="23">
        <v>6115.1760000000004</v>
      </c>
      <c r="J49" s="23">
        <v>23023.991000000002</v>
      </c>
      <c r="K49" s="23">
        <v>0</v>
      </c>
      <c r="L49" s="23">
        <v>0</v>
      </c>
      <c r="M49" s="24">
        <v>0</v>
      </c>
    </row>
    <row r="50" spans="1:13" x14ac:dyDescent="0.25">
      <c r="A50" s="81" t="s">
        <v>40</v>
      </c>
      <c r="B50" s="82"/>
      <c r="C50" s="82"/>
      <c r="D50" s="82"/>
      <c r="E50" s="82"/>
      <c r="F50" s="82"/>
      <c r="G50" s="21">
        <v>476689.10157999996</v>
      </c>
      <c r="H50" s="22">
        <v>40638.747299999995</v>
      </c>
      <c r="I50" s="22">
        <v>89667.134090000007</v>
      </c>
      <c r="J50" s="22">
        <v>330914.67108</v>
      </c>
      <c r="K50" s="22">
        <v>61</v>
      </c>
      <c r="L50" s="22">
        <v>0</v>
      </c>
      <c r="M50" s="25">
        <v>15407.549110000002</v>
      </c>
    </row>
    <row r="51" spans="1:13" ht="15.75" thickBot="1" x14ac:dyDescent="0.3">
      <c r="A51" s="83" t="s">
        <v>41</v>
      </c>
      <c r="B51" s="84"/>
      <c r="C51" s="84"/>
      <c r="D51" s="84"/>
      <c r="E51" s="84"/>
      <c r="F51" s="84"/>
      <c r="G51" s="26"/>
      <c r="H51" s="26"/>
      <c r="I51" s="26"/>
      <c r="J51" s="26"/>
      <c r="K51" s="26"/>
      <c r="L51" s="26"/>
      <c r="M51" s="27"/>
    </row>
  </sheetData>
  <mergeCells count="20">
    <mergeCell ref="A2:M2"/>
    <mergeCell ref="A3:M3"/>
    <mergeCell ref="A4:M4"/>
    <mergeCell ref="A5:A6"/>
    <mergeCell ref="B5:B6"/>
    <mergeCell ref="C5:C6"/>
    <mergeCell ref="D5:D6"/>
    <mergeCell ref="E5:E6"/>
    <mergeCell ref="F5:F6"/>
    <mergeCell ref="G5:G6"/>
    <mergeCell ref="A36:F36"/>
    <mergeCell ref="A37:M37"/>
    <mergeCell ref="A50:F50"/>
    <mergeCell ref="A51:F51"/>
    <mergeCell ref="H5:M5"/>
    <mergeCell ref="A8:M8"/>
    <mergeCell ref="A21:F21"/>
    <mergeCell ref="A22:F22"/>
    <mergeCell ref="A23:M23"/>
    <mergeCell ref="A35:F3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A60E7-B7A5-4DAF-929A-E165A57F1A5E}">
  <dimension ref="A1:M21"/>
  <sheetViews>
    <sheetView topLeftCell="A12" zoomScaleNormal="100" workbookViewId="0">
      <selection activeCell="G11" sqref="G11"/>
    </sheetView>
  </sheetViews>
  <sheetFormatPr defaultRowHeight="15" x14ac:dyDescent="0.25"/>
  <cols>
    <col min="1" max="1" width="7" customWidth="1"/>
    <col min="2" max="2" width="41.85546875" bestFit="1" customWidth="1"/>
    <col min="3" max="3" width="28.28515625" customWidth="1"/>
    <col min="5" max="5" width="20.140625" customWidth="1"/>
    <col min="6" max="6" width="13.7109375" customWidth="1"/>
    <col min="7" max="7" width="12.28515625" customWidth="1"/>
    <col min="8" max="8" width="11.140625" customWidth="1"/>
    <col min="9" max="9" width="11.85546875" customWidth="1"/>
    <col min="10" max="10" width="12.5703125" customWidth="1"/>
    <col min="11" max="11" width="12" customWidth="1"/>
    <col min="12" max="12" width="12.7109375" customWidth="1"/>
    <col min="13" max="13" width="12.85546875" customWidth="1"/>
  </cols>
  <sheetData>
    <row r="1" spans="1:13" ht="18.75" x14ac:dyDescent="0.25">
      <c r="A1" s="32"/>
    </row>
    <row r="2" spans="1:13" ht="18.75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</row>
    <row r="3" spans="1:13" ht="18.75" x14ac:dyDescent="0.25">
      <c r="A3" s="65" t="s">
        <v>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</row>
    <row r="4" spans="1:13" ht="19.5" thickBot="1" x14ac:dyDescent="0.3">
      <c r="A4" s="66" t="s">
        <v>93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</row>
    <row r="5" spans="1:13" ht="15.75" thickBot="1" x14ac:dyDescent="0.3">
      <c r="A5" s="60" t="s">
        <v>4</v>
      </c>
      <c r="B5" s="60" t="s">
        <v>5</v>
      </c>
      <c r="C5" s="60" t="s">
        <v>6</v>
      </c>
      <c r="D5" s="60" t="s">
        <v>7</v>
      </c>
      <c r="E5" s="60" t="s">
        <v>8</v>
      </c>
      <c r="F5" s="62" t="s">
        <v>9</v>
      </c>
      <c r="G5" s="62" t="s">
        <v>10</v>
      </c>
      <c r="H5" s="71" t="s">
        <v>11</v>
      </c>
      <c r="I5" s="72"/>
      <c r="J5" s="72"/>
      <c r="K5" s="72"/>
      <c r="L5" s="72"/>
      <c r="M5" s="73"/>
    </row>
    <row r="6" spans="1:13" ht="90.75" thickBot="1" x14ac:dyDescent="0.3">
      <c r="A6" s="61"/>
      <c r="B6" s="61"/>
      <c r="C6" s="61"/>
      <c r="D6" s="61"/>
      <c r="E6" s="61"/>
      <c r="F6" s="63"/>
      <c r="G6" s="63"/>
      <c r="H6" s="3" t="s">
        <v>12</v>
      </c>
      <c r="I6" s="3" t="s">
        <v>13</v>
      </c>
      <c r="J6" s="3" t="s">
        <v>14</v>
      </c>
      <c r="K6" s="3" t="s">
        <v>49</v>
      </c>
      <c r="L6" s="3" t="s">
        <v>50</v>
      </c>
      <c r="M6" s="3" t="s">
        <v>48</v>
      </c>
    </row>
    <row r="7" spans="1:13" ht="15.75" thickBot="1" x14ac:dyDescent="0.3">
      <c r="A7" s="4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  <c r="H7" s="5">
        <v>8</v>
      </c>
      <c r="I7" s="5">
        <v>9</v>
      </c>
      <c r="J7" s="5">
        <v>10</v>
      </c>
      <c r="K7" s="5">
        <v>11</v>
      </c>
      <c r="L7" s="5">
        <v>12</v>
      </c>
      <c r="M7" s="5">
        <v>13</v>
      </c>
    </row>
    <row r="8" spans="1:13" ht="15.75" thickBot="1" x14ac:dyDescent="0.3">
      <c r="A8" s="74" t="s">
        <v>15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6"/>
    </row>
    <row r="9" spans="1:13" ht="45.75" thickBot="1" x14ac:dyDescent="0.3">
      <c r="A9" s="17">
        <v>1</v>
      </c>
      <c r="B9" s="13" t="s">
        <v>120</v>
      </c>
      <c r="C9" s="13" t="s">
        <v>121</v>
      </c>
      <c r="D9" s="14">
        <v>8</v>
      </c>
      <c r="E9" s="13" t="s">
        <v>122</v>
      </c>
      <c r="F9" s="14" t="s">
        <v>20</v>
      </c>
      <c r="G9" s="15">
        <f>H9+I9+J9+K9+L9+M9</f>
        <v>58754.2</v>
      </c>
      <c r="H9" s="16">
        <v>4487</v>
      </c>
      <c r="I9" s="16">
        <v>14666.9</v>
      </c>
      <c r="J9" s="16">
        <v>38154.5</v>
      </c>
      <c r="K9" s="16"/>
      <c r="L9" s="16">
        <v>204.7</v>
      </c>
      <c r="M9" s="16">
        <v>1241.0999999999999</v>
      </c>
    </row>
    <row r="10" spans="1:13" ht="42" customHeight="1" thickBot="1" x14ac:dyDescent="0.3">
      <c r="A10" s="17">
        <v>2</v>
      </c>
      <c r="B10" s="13" t="s">
        <v>125</v>
      </c>
      <c r="C10" s="13" t="s">
        <v>124</v>
      </c>
      <c r="D10" s="14">
        <v>7</v>
      </c>
      <c r="E10" s="13" t="s">
        <v>117</v>
      </c>
      <c r="F10" s="14" t="s">
        <v>20</v>
      </c>
      <c r="G10" s="15">
        <f>H10+I10+J10+K10+L10+M10</f>
        <v>15969.38</v>
      </c>
      <c r="H10" s="16">
        <v>3964.36</v>
      </c>
      <c r="I10" s="16">
        <v>9202.9699999999993</v>
      </c>
      <c r="J10" s="16">
        <v>1351.58</v>
      </c>
      <c r="K10" s="16">
        <v>80</v>
      </c>
      <c r="L10" s="16"/>
      <c r="M10" s="16">
        <v>1370.47</v>
      </c>
    </row>
    <row r="11" spans="1:13" ht="45.75" thickBot="1" x14ac:dyDescent="0.3">
      <c r="A11" s="17">
        <v>3</v>
      </c>
      <c r="B11" s="13" t="s">
        <v>98</v>
      </c>
      <c r="C11" s="13" t="s">
        <v>96</v>
      </c>
      <c r="D11" s="14">
        <v>6</v>
      </c>
      <c r="E11" s="13" t="s">
        <v>94</v>
      </c>
      <c r="F11" s="14" t="s">
        <v>20</v>
      </c>
      <c r="G11" s="15">
        <f t="shared" ref="G11:G19" si="0">H11+I11+J11+K11+L11+M11</f>
        <v>81861.89999999998</v>
      </c>
      <c r="H11" s="16">
        <v>2296.4</v>
      </c>
      <c r="I11" s="16">
        <v>5724.5</v>
      </c>
      <c r="J11" s="16">
        <v>70771.899999999994</v>
      </c>
      <c r="K11" s="16"/>
      <c r="L11" s="16">
        <v>708.9</v>
      </c>
      <c r="M11" s="16">
        <v>2360.1999999999998</v>
      </c>
    </row>
    <row r="12" spans="1:13" ht="45.75" thickBot="1" x14ac:dyDescent="0.3">
      <c r="A12" s="17">
        <v>4</v>
      </c>
      <c r="B12" s="13" t="s">
        <v>97</v>
      </c>
      <c r="C12" s="13" t="s">
        <v>99</v>
      </c>
      <c r="D12" s="14">
        <v>7</v>
      </c>
      <c r="E12" s="13" t="s">
        <v>100</v>
      </c>
      <c r="F12" s="14" t="s">
        <v>20</v>
      </c>
      <c r="G12" s="15">
        <f t="shared" si="0"/>
        <v>81557.7</v>
      </c>
      <c r="H12" s="16">
        <v>3923.5</v>
      </c>
      <c r="I12" s="16">
        <v>10923.2</v>
      </c>
      <c r="J12" s="16">
        <v>66711</v>
      </c>
      <c r="K12" s="16"/>
      <c r="L12" s="16"/>
      <c r="M12" s="16"/>
    </row>
    <row r="13" spans="1:13" ht="45.75" thickBot="1" x14ac:dyDescent="0.3">
      <c r="A13" s="17">
        <v>5</v>
      </c>
      <c r="B13" s="13" t="s">
        <v>97</v>
      </c>
      <c r="C13" s="13" t="s">
        <v>99</v>
      </c>
      <c r="D13" s="14">
        <v>8</v>
      </c>
      <c r="E13" s="13" t="s">
        <v>101</v>
      </c>
      <c r="F13" s="14" t="s">
        <v>20</v>
      </c>
      <c r="G13" s="15">
        <f t="shared" si="0"/>
        <v>58379.199999999997</v>
      </c>
      <c r="H13" s="16">
        <v>3923.5</v>
      </c>
      <c r="I13" s="16">
        <v>10929.3</v>
      </c>
      <c r="J13" s="16">
        <v>43526.400000000001</v>
      </c>
      <c r="K13" s="16"/>
      <c r="L13" s="16"/>
      <c r="M13" s="16"/>
    </row>
    <row r="14" spans="1:13" ht="45.75" thickBot="1" x14ac:dyDescent="0.3">
      <c r="A14" s="17">
        <v>6</v>
      </c>
      <c r="B14" s="13" t="s">
        <v>102</v>
      </c>
      <c r="C14" s="13" t="s">
        <v>103</v>
      </c>
      <c r="D14" s="14">
        <v>5</v>
      </c>
      <c r="E14" s="13" t="s">
        <v>104</v>
      </c>
      <c r="F14" s="14" t="s">
        <v>20</v>
      </c>
      <c r="G14" s="15">
        <f t="shared" si="0"/>
        <v>13406.4</v>
      </c>
      <c r="H14" s="16">
        <v>2872.9</v>
      </c>
      <c r="I14" s="16"/>
      <c r="J14" s="16">
        <v>10533.5</v>
      </c>
      <c r="K14" s="16"/>
      <c r="L14" s="16"/>
      <c r="M14" s="16"/>
    </row>
    <row r="15" spans="1:13" ht="45.75" thickBot="1" x14ac:dyDescent="0.3">
      <c r="A15" s="17">
        <v>7</v>
      </c>
      <c r="B15" s="13" t="s">
        <v>95</v>
      </c>
      <c r="C15" s="13" t="s">
        <v>105</v>
      </c>
      <c r="D15" s="14">
        <v>4</v>
      </c>
      <c r="E15" s="13" t="s">
        <v>106</v>
      </c>
      <c r="F15" s="14" t="s">
        <v>20</v>
      </c>
      <c r="G15" s="15">
        <f t="shared" si="0"/>
        <v>42711.68</v>
      </c>
      <c r="H15" s="16">
        <v>2222.35</v>
      </c>
      <c r="I15" s="16">
        <v>3351.86</v>
      </c>
      <c r="J15" s="16">
        <v>35887.4</v>
      </c>
      <c r="K15" s="16"/>
      <c r="L15" s="16"/>
      <c r="M15" s="16">
        <v>1250.07</v>
      </c>
    </row>
    <row r="16" spans="1:13" ht="45.75" thickBot="1" x14ac:dyDescent="0.3">
      <c r="A16" s="17">
        <v>8</v>
      </c>
      <c r="B16" s="13" t="s">
        <v>107</v>
      </c>
      <c r="C16" s="13" t="s">
        <v>108</v>
      </c>
      <c r="D16" s="14">
        <v>3</v>
      </c>
      <c r="E16" s="13" t="s">
        <v>109</v>
      </c>
      <c r="F16" s="14" t="s">
        <v>20</v>
      </c>
      <c r="G16" s="15">
        <f t="shared" si="0"/>
        <v>43099.7</v>
      </c>
      <c r="H16" s="16">
        <v>1245.3</v>
      </c>
      <c r="I16" s="16">
        <v>2767.3</v>
      </c>
      <c r="J16" s="16">
        <v>37807.599999999999</v>
      </c>
      <c r="K16" s="16"/>
      <c r="L16" s="16"/>
      <c r="M16" s="16">
        <v>1279.5</v>
      </c>
    </row>
    <row r="17" spans="1:13" ht="45.75" thickBot="1" x14ac:dyDescent="0.3">
      <c r="A17" s="17">
        <v>9</v>
      </c>
      <c r="B17" s="13" t="s">
        <v>110</v>
      </c>
      <c r="C17" s="13" t="s">
        <v>111</v>
      </c>
      <c r="D17" s="14">
        <v>6</v>
      </c>
      <c r="E17" s="13" t="s">
        <v>123</v>
      </c>
      <c r="F17" s="14" t="s">
        <v>20</v>
      </c>
      <c r="G17" s="15">
        <f t="shared" si="0"/>
        <v>29230.1</v>
      </c>
      <c r="H17" s="16">
        <v>1601</v>
      </c>
      <c r="I17" s="16">
        <v>16307.8</v>
      </c>
      <c r="J17" s="16">
        <v>11321.3</v>
      </c>
      <c r="K17" s="33"/>
      <c r="L17" s="33"/>
      <c r="M17" s="16"/>
    </row>
    <row r="18" spans="1:13" ht="45.75" thickBot="1" x14ac:dyDescent="0.3">
      <c r="A18" s="17">
        <v>10</v>
      </c>
      <c r="B18" s="13" t="s">
        <v>115</v>
      </c>
      <c r="C18" s="13" t="s">
        <v>116</v>
      </c>
      <c r="D18" s="14">
        <v>8</v>
      </c>
      <c r="E18" s="13" t="s">
        <v>117</v>
      </c>
      <c r="F18" s="14" t="s">
        <v>20</v>
      </c>
      <c r="G18" s="15">
        <f t="shared" si="0"/>
        <v>29396.28</v>
      </c>
      <c r="H18" s="16">
        <v>3091</v>
      </c>
      <c r="I18" s="16">
        <v>4215</v>
      </c>
      <c r="J18" s="16">
        <v>20203.28</v>
      </c>
      <c r="K18" s="16">
        <v>113</v>
      </c>
      <c r="L18" s="16"/>
      <c r="M18" s="16">
        <v>1774</v>
      </c>
    </row>
    <row r="19" spans="1:13" ht="45.75" thickBot="1" x14ac:dyDescent="0.3">
      <c r="A19" s="17">
        <v>11</v>
      </c>
      <c r="B19" s="13" t="s">
        <v>118</v>
      </c>
      <c r="C19" s="13" t="s">
        <v>103</v>
      </c>
      <c r="D19" s="14">
        <v>4</v>
      </c>
      <c r="E19" s="13" t="s">
        <v>104</v>
      </c>
      <c r="F19" s="14" t="s">
        <v>20</v>
      </c>
      <c r="G19" s="15">
        <f t="shared" si="0"/>
        <v>18130.78</v>
      </c>
      <c r="H19" s="33">
        <v>2327.4</v>
      </c>
      <c r="I19" s="33">
        <v>3860.38</v>
      </c>
      <c r="J19" s="33">
        <v>11943</v>
      </c>
      <c r="K19" s="33"/>
      <c r="L19" s="33"/>
      <c r="M19" s="33"/>
    </row>
    <row r="20" spans="1:13" ht="15.75" thickBot="1" x14ac:dyDescent="0.3">
      <c r="A20" s="68" t="s">
        <v>40</v>
      </c>
      <c r="B20" s="69"/>
      <c r="C20" s="69"/>
      <c r="D20" s="69"/>
      <c r="E20" s="69"/>
      <c r="F20" s="70"/>
      <c r="G20" s="11">
        <v>400443.00818</v>
      </c>
      <c r="H20" s="11">
        <v>39491.553</v>
      </c>
      <c r="I20" s="11">
        <v>111045.57058999999</v>
      </c>
      <c r="J20" s="11">
        <v>227431.41832</v>
      </c>
      <c r="K20" s="11">
        <v>2470.0010000000002</v>
      </c>
      <c r="L20" s="11">
        <v>222.88226999999998</v>
      </c>
      <c r="M20" s="11">
        <v>19781.582999999999</v>
      </c>
    </row>
    <row r="21" spans="1:13" ht="15.75" thickBot="1" x14ac:dyDescent="0.3">
      <c r="A21" s="68" t="s">
        <v>41</v>
      </c>
      <c r="B21" s="69"/>
      <c r="C21" s="69"/>
      <c r="D21" s="69"/>
      <c r="E21" s="69"/>
      <c r="F21" s="70"/>
      <c r="G21" s="11"/>
      <c r="H21" s="11"/>
      <c r="I21" s="11"/>
      <c r="J21" s="11"/>
      <c r="K21" s="11"/>
      <c r="L21" s="11"/>
      <c r="M21" s="11"/>
    </row>
  </sheetData>
  <mergeCells count="14">
    <mergeCell ref="H5:M5"/>
    <mergeCell ref="A8:M8"/>
    <mergeCell ref="A20:F20"/>
    <mergeCell ref="A21:F21"/>
    <mergeCell ref="A2:M2"/>
    <mergeCell ref="A3:M3"/>
    <mergeCell ref="A4:M4"/>
    <mergeCell ref="A5:A6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0BCB3-C517-4811-A553-9882F71EC066}">
  <dimension ref="A1:AC65"/>
  <sheetViews>
    <sheetView topLeftCell="A44" workbookViewId="0">
      <selection activeCell="H69" sqref="H69"/>
    </sheetView>
  </sheetViews>
  <sheetFormatPr defaultRowHeight="15" x14ac:dyDescent="0.25"/>
  <cols>
    <col min="2" max="2" width="25.85546875" bestFit="1" customWidth="1"/>
    <col min="3" max="3" width="17.5703125" customWidth="1"/>
    <col min="4" max="4" width="11.5703125" bestFit="1" customWidth="1"/>
    <col min="5" max="5" width="22.85546875" bestFit="1" customWidth="1"/>
    <col min="6" max="6" width="15" bestFit="1" customWidth="1"/>
    <col min="7" max="7" width="11.28515625" bestFit="1" customWidth="1"/>
    <col min="8" max="8" width="10.140625" bestFit="1" customWidth="1"/>
    <col min="9" max="10" width="11.28515625" bestFit="1" customWidth="1"/>
    <col min="13" max="13" width="10.140625" bestFit="1" customWidth="1"/>
  </cols>
  <sheetData>
    <row r="1" spans="1:29" ht="18.75" x14ac:dyDescent="0.25">
      <c r="A1" s="32"/>
      <c r="N1" s="29"/>
      <c r="O1" s="29"/>
      <c r="P1" s="29"/>
      <c r="Q1" s="29"/>
      <c r="R1" s="29"/>
      <c r="S1" s="29"/>
      <c r="T1" s="29"/>
    </row>
    <row r="2" spans="1:29" ht="18.75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29"/>
      <c r="O2" s="29"/>
      <c r="P2" s="29"/>
      <c r="Q2" s="29"/>
      <c r="R2" s="29"/>
      <c r="S2" s="29"/>
      <c r="T2" s="29"/>
    </row>
    <row r="3" spans="1:29" ht="18.75" x14ac:dyDescent="0.25">
      <c r="A3" s="65" t="s">
        <v>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29"/>
      <c r="O3" s="29"/>
      <c r="P3" s="29"/>
      <c r="Q3" s="29"/>
      <c r="R3" s="29"/>
      <c r="S3" s="29"/>
      <c r="T3" s="29"/>
    </row>
    <row r="4" spans="1:29" ht="19.5" thickBot="1" x14ac:dyDescent="0.3">
      <c r="A4" s="66" t="s">
        <v>119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29"/>
      <c r="O4" s="29"/>
      <c r="P4" s="29"/>
      <c r="Q4" s="29"/>
      <c r="R4" s="29"/>
      <c r="S4" s="29"/>
      <c r="T4" s="29"/>
    </row>
    <row r="5" spans="1:29" ht="80.25" customHeight="1" thickBot="1" x14ac:dyDescent="0.3">
      <c r="A5" s="60" t="s">
        <v>4</v>
      </c>
      <c r="B5" s="60" t="s">
        <v>5</v>
      </c>
      <c r="C5" s="60" t="s">
        <v>6</v>
      </c>
      <c r="D5" s="60" t="s">
        <v>7</v>
      </c>
      <c r="E5" s="60" t="s">
        <v>8</v>
      </c>
      <c r="F5" s="62" t="s">
        <v>9</v>
      </c>
      <c r="G5" s="62" t="s">
        <v>10</v>
      </c>
      <c r="H5" s="71" t="s">
        <v>11</v>
      </c>
      <c r="I5" s="72"/>
      <c r="J5" s="72"/>
      <c r="K5" s="72"/>
      <c r="L5" s="72"/>
      <c r="M5" s="73"/>
      <c r="N5" s="29"/>
      <c r="O5" s="29"/>
      <c r="P5" s="29"/>
      <c r="Q5" s="29"/>
      <c r="R5" s="29"/>
      <c r="S5" s="29"/>
      <c r="T5" s="29"/>
    </row>
    <row r="6" spans="1:29" ht="135.75" thickBot="1" x14ac:dyDescent="0.3">
      <c r="A6" s="61"/>
      <c r="B6" s="61"/>
      <c r="C6" s="61"/>
      <c r="D6" s="61"/>
      <c r="E6" s="61"/>
      <c r="F6" s="63"/>
      <c r="G6" s="63"/>
      <c r="H6" s="3" t="s">
        <v>12</v>
      </c>
      <c r="I6" s="3" t="s">
        <v>13</v>
      </c>
      <c r="J6" s="3" t="s">
        <v>14</v>
      </c>
      <c r="K6" s="3" t="s">
        <v>49</v>
      </c>
      <c r="L6" s="3" t="s">
        <v>50</v>
      </c>
      <c r="M6" s="3" t="s">
        <v>48</v>
      </c>
      <c r="N6" s="29"/>
      <c r="O6" s="29"/>
      <c r="P6" s="29"/>
      <c r="Q6" s="29"/>
      <c r="R6" s="29"/>
      <c r="S6" s="29"/>
      <c r="T6" s="29"/>
    </row>
    <row r="7" spans="1:29" ht="15.75" thickBot="1" x14ac:dyDescent="0.3">
      <c r="A7" s="4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  <c r="H7" s="5">
        <v>8</v>
      </c>
      <c r="I7" s="5">
        <v>9</v>
      </c>
      <c r="J7" s="5">
        <v>10</v>
      </c>
      <c r="K7" s="5">
        <v>11</v>
      </c>
      <c r="L7" s="5">
        <v>12</v>
      </c>
      <c r="M7" s="5">
        <v>13</v>
      </c>
      <c r="N7" s="29"/>
      <c r="O7" s="29"/>
      <c r="P7" s="29"/>
      <c r="Q7" s="29"/>
      <c r="R7" s="29"/>
      <c r="S7" s="29"/>
      <c r="T7" s="29"/>
    </row>
    <row r="8" spans="1:29" ht="15.75" thickBot="1" x14ac:dyDescent="0.3">
      <c r="A8" s="74" t="s">
        <v>15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6"/>
      <c r="N8" s="29"/>
      <c r="O8" s="29"/>
      <c r="P8" s="29"/>
      <c r="Q8" s="29"/>
      <c r="R8" s="29"/>
      <c r="S8" s="29"/>
      <c r="T8" s="29"/>
    </row>
    <row r="9" spans="1:29" ht="39.950000000000003" customHeight="1" thickBot="1" x14ac:dyDescent="0.3">
      <c r="A9" s="17">
        <v>1</v>
      </c>
      <c r="B9" s="13" t="s">
        <v>16</v>
      </c>
      <c r="C9" s="13" t="s">
        <v>17</v>
      </c>
      <c r="D9" s="14" t="s">
        <v>18</v>
      </c>
      <c r="E9" s="13" t="s">
        <v>19</v>
      </c>
      <c r="F9" s="14" t="s">
        <v>20</v>
      </c>
      <c r="G9" s="15">
        <v>14901.041499999999</v>
      </c>
      <c r="H9" s="16">
        <v>3159.81</v>
      </c>
      <c r="I9" s="16">
        <v>11071.4115</v>
      </c>
      <c r="J9" s="16">
        <v>669.82</v>
      </c>
      <c r="K9" s="16">
        <v>0</v>
      </c>
      <c r="L9" s="16">
        <v>0</v>
      </c>
      <c r="M9" s="16">
        <v>0</v>
      </c>
      <c r="N9" s="29"/>
      <c r="O9" s="29"/>
      <c r="P9" s="29"/>
      <c r="Q9" s="29"/>
      <c r="R9" s="29"/>
      <c r="S9" s="29"/>
      <c r="T9" s="29"/>
      <c r="U9" s="29"/>
      <c r="V9" s="29"/>
      <c r="W9" s="29">
        <v>14901041.5</v>
      </c>
      <c r="X9" s="29">
        <v>3159810</v>
      </c>
      <c r="Y9" s="29">
        <v>11071411.5</v>
      </c>
      <c r="Z9" s="29">
        <v>669820</v>
      </c>
      <c r="AA9" s="29"/>
      <c r="AB9" s="29"/>
      <c r="AC9" s="29"/>
    </row>
    <row r="10" spans="1:29" ht="39.950000000000003" customHeight="1" thickBot="1" x14ac:dyDescent="0.3">
      <c r="A10" s="17">
        <v>2</v>
      </c>
      <c r="B10" s="13" t="s">
        <v>16</v>
      </c>
      <c r="C10" s="13" t="s">
        <v>17</v>
      </c>
      <c r="D10" s="14" t="s">
        <v>18</v>
      </c>
      <c r="E10" s="13" t="s">
        <v>21</v>
      </c>
      <c r="F10" s="14" t="s">
        <v>20</v>
      </c>
      <c r="G10" s="15">
        <v>47050.175600000002</v>
      </c>
      <c r="H10" s="16">
        <v>3581.3751000000002</v>
      </c>
      <c r="I10" s="16">
        <v>13417.4895</v>
      </c>
      <c r="J10" s="16">
        <v>21332.391500000002</v>
      </c>
      <c r="K10" s="16">
        <v>0</v>
      </c>
      <c r="L10" s="16">
        <v>0</v>
      </c>
      <c r="M10" s="16">
        <v>8718.9195</v>
      </c>
      <c r="N10" s="29"/>
      <c r="O10" s="29"/>
      <c r="P10" s="29"/>
      <c r="Q10" s="29"/>
      <c r="R10" s="29"/>
      <c r="S10" s="29"/>
      <c r="T10" s="29"/>
      <c r="U10" s="29"/>
      <c r="V10" s="29"/>
      <c r="W10" s="29">
        <v>47050175.600000001</v>
      </c>
      <c r="X10" s="29">
        <v>3581375.1</v>
      </c>
      <c r="Y10" s="29">
        <v>13417489.5</v>
      </c>
      <c r="Z10" s="29">
        <v>21332391.5</v>
      </c>
      <c r="AA10" s="29"/>
      <c r="AB10" s="29"/>
      <c r="AC10" s="29">
        <v>8718919.5</v>
      </c>
    </row>
    <row r="11" spans="1:29" ht="39.950000000000003" customHeight="1" thickBot="1" x14ac:dyDescent="0.3">
      <c r="A11" s="17">
        <v>3</v>
      </c>
      <c r="B11" s="13" t="s">
        <v>16</v>
      </c>
      <c r="C11" s="13" t="s">
        <v>17</v>
      </c>
      <c r="D11" s="14" t="s">
        <v>18</v>
      </c>
      <c r="E11" s="13" t="s">
        <v>22</v>
      </c>
      <c r="F11" s="14" t="s">
        <v>20</v>
      </c>
      <c r="G11" s="15">
        <v>38515.360810000006</v>
      </c>
      <c r="H11" s="16">
        <v>3581.3751000000002</v>
      </c>
      <c r="I11" s="16">
        <v>15506.227989999999</v>
      </c>
      <c r="J11" s="16">
        <v>11308.095220000001</v>
      </c>
      <c r="K11" s="16">
        <v>0</v>
      </c>
      <c r="L11" s="16">
        <v>0</v>
      </c>
      <c r="M11" s="16">
        <v>8119.6625000000004</v>
      </c>
      <c r="N11" s="29"/>
      <c r="O11" s="29"/>
      <c r="P11" s="29"/>
      <c r="Q11" s="29"/>
      <c r="R11" s="29"/>
      <c r="S11" s="29"/>
      <c r="T11" s="29"/>
      <c r="U11" s="29"/>
      <c r="V11" s="29"/>
      <c r="W11" s="29">
        <v>38515360.810000002</v>
      </c>
      <c r="X11" s="29">
        <v>3581375.1</v>
      </c>
      <c r="Y11" s="29">
        <v>15506227.99</v>
      </c>
      <c r="Z11" s="29">
        <v>11308095.220000001</v>
      </c>
      <c r="AA11" s="29"/>
      <c r="AB11" s="29"/>
      <c r="AC11" s="29">
        <v>8119662.5</v>
      </c>
    </row>
    <row r="12" spans="1:29" ht="39.950000000000003" customHeight="1" thickBot="1" x14ac:dyDescent="0.3">
      <c r="A12" s="17">
        <v>4</v>
      </c>
      <c r="B12" s="13" t="s">
        <v>16</v>
      </c>
      <c r="C12" s="13" t="s">
        <v>17</v>
      </c>
      <c r="D12" s="14" t="s">
        <v>18</v>
      </c>
      <c r="E12" s="13" t="s">
        <v>59</v>
      </c>
      <c r="F12" s="14" t="s">
        <v>20</v>
      </c>
      <c r="G12" s="15">
        <v>22871.904999999999</v>
      </c>
      <c r="H12" s="16">
        <v>3159.81</v>
      </c>
      <c r="I12" s="16">
        <v>11071.4115</v>
      </c>
      <c r="J12" s="16">
        <v>8640.6834999999992</v>
      </c>
      <c r="K12" s="12">
        <v>0</v>
      </c>
      <c r="L12" s="12">
        <v>0</v>
      </c>
      <c r="M12" s="16">
        <v>0</v>
      </c>
      <c r="N12" s="29"/>
      <c r="O12" s="29"/>
      <c r="P12" s="29"/>
      <c r="Q12" s="29"/>
      <c r="R12" s="29"/>
      <c r="S12" s="29"/>
      <c r="T12" s="29"/>
      <c r="U12" s="29"/>
      <c r="V12" s="29"/>
      <c r="W12" s="29">
        <v>22871905</v>
      </c>
      <c r="X12" s="29">
        <v>3159810</v>
      </c>
      <c r="Y12" s="29">
        <v>11071411.5</v>
      </c>
      <c r="Z12" s="29">
        <v>8640683.5</v>
      </c>
      <c r="AA12" s="29"/>
      <c r="AB12" s="29"/>
      <c r="AC12" s="29"/>
    </row>
    <row r="13" spans="1:29" ht="39.950000000000003" customHeight="1" thickBot="1" x14ac:dyDescent="0.3">
      <c r="A13" s="17">
        <v>5</v>
      </c>
      <c r="B13" s="13" t="s">
        <v>23</v>
      </c>
      <c r="C13" s="13" t="s">
        <v>24</v>
      </c>
      <c r="D13" s="14" t="s">
        <v>25</v>
      </c>
      <c r="E13" s="13" t="s">
        <v>26</v>
      </c>
      <c r="F13" s="14" t="s">
        <v>27</v>
      </c>
      <c r="G13" s="15">
        <v>55606.637600000002</v>
      </c>
      <c r="H13" s="16">
        <v>5950.6127999999999</v>
      </c>
      <c r="I13" s="16">
        <v>10684.0548</v>
      </c>
      <c r="J13" s="16">
        <v>36265.47</v>
      </c>
      <c r="K13" s="16">
        <v>1235</v>
      </c>
      <c r="L13" s="16">
        <v>0</v>
      </c>
      <c r="M13" s="16">
        <v>1471.5</v>
      </c>
      <c r="N13" s="29"/>
      <c r="O13" s="29"/>
      <c r="P13" s="29"/>
      <c r="Q13" s="29"/>
      <c r="R13" s="29"/>
      <c r="S13" s="29"/>
      <c r="T13" s="29"/>
      <c r="U13" s="29"/>
      <c r="V13" s="29"/>
      <c r="W13" s="29">
        <v>55606637.600000001</v>
      </c>
      <c r="X13" s="29">
        <v>5950612.7999999998</v>
      </c>
      <c r="Y13" s="29">
        <v>10684054.800000001</v>
      </c>
      <c r="Z13" s="29">
        <v>36265470</v>
      </c>
      <c r="AA13" s="29">
        <v>1235000</v>
      </c>
      <c r="AB13" s="29"/>
      <c r="AC13" s="29">
        <v>1471500</v>
      </c>
    </row>
    <row r="14" spans="1:29" ht="39.950000000000003" customHeight="1" thickBot="1" x14ac:dyDescent="0.3">
      <c r="A14" s="17">
        <v>6</v>
      </c>
      <c r="B14" s="13" t="s">
        <v>23</v>
      </c>
      <c r="C14" s="13" t="s">
        <v>24</v>
      </c>
      <c r="D14" s="14" t="s">
        <v>25</v>
      </c>
      <c r="E14" s="13" t="s">
        <v>28</v>
      </c>
      <c r="F14" s="14" t="s">
        <v>27</v>
      </c>
      <c r="G14" s="15">
        <v>37511.367600000005</v>
      </c>
      <c r="H14" s="16">
        <v>5950.6127999999999</v>
      </c>
      <c r="I14" s="16">
        <v>10684.0558</v>
      </c>
      <c r="J14" s="16">
        <v>18170.197</v>
      </c>
      <c r="K14" s="16">
        <v>1235.001</v>
      </c>
      <c r="L14" s="16">
        <v>0</v>
      </c>
      <c r="M14" s="16">
        <v>1471.501</v>
      </c>
      <c r="N14" s="29"/>
      <c r="O14" s="29"/>
      <c r="P14" s="29"/>
      <c r="Q14" s="29"/>
      <c r="R14" s="29"/>
      <c r="S14" s="29"/>
      <c r="T14" s="29"/>
      <c r="U14" s="29"/>
      <c r="V14" s="29"/>
      <c r="W14" s="29">
        <v>37511367.600000001</v>
      </c>
      <c r="X14" s="29">
        <v>5950612.7999999998</v>
      </c>
      <c r="Y14" s="29">
        <v>10684055.800000001</v>
      </c>
      <c r="Z14" s="29">
        <v>18170197</v>
      </c>
      <c r="AA14" s="29">
        <v>1235001</v>
      </c>
      <c r="AB14" s="29"/>
      <c r="AC14" s="29">
        <v>1471501</v>
      </c>
    </row>
    <row r="15" spans="1:29" ht="39.950000000000003" customHeight="1" thickBot="1" x14ac:dyDescent="0.3">
      <c r="A15" s="17">
        <v>7</v>
      </c>
      <c r="B15" s="13" t="s">
        <v>29</v>
      </c>
      <c r="C15" s="14" t="s">
        <v>30</v>
      </c>
      <c r="D15" s="14" t="s">
        <v>18</v>
      </c>
      <c r="E15" s="13" t="s">
        <v>31</v>
      </c>
      <c r="F15" s="14" t="s">
        <v>27</v>
      </c>
      <c r="G15" s="15">
        <v>31395.704600000001</v>
      </c>
      <c r="H15" s="16">
        <v>1738.8336000000002</v>
      </c>
      <c r="I15" s="16">
        <v>4878.8999999999996</v>
      </c>
      <c r="J15" s="16">
        <v>24777.971000000001</v>
      </c>
      <c r="K15" s="16">
        <v>0</v>
      </c>
      <c r="L15" s="16">
        <v>0</v>
      </c>
      <c r="M15" s="16">
        <v>0</v>
      </c>
      <c r="N15" s="29"/>
      <c r="O15" s="29"/>
      <c r="P15" s="29"/>
      <c r="Q15" s="29"/>
      <c r="R15" s="29"/>
      <c r="S15" s="29"/>
      <c r="T15" s="29"/>
      <c r="U15" s="29"/>
      <c r="V15" s="29"/>
      <c r="W15" s="29">
        <v>31395704.600000001</v>
      </c>
      <c r="X15" s="29">
        <v>1738833.6</v>
      </c>
      <c r="Y15" s="29">
        <v>4878900</v>
      </c>
      <c r="Z15" s="29">
        <v>24777971</v>
      </c>
      <c r="AA15" s="29"/>
      <c r="AB15" s="29"/>
      <c r="AC15" s="29"/>
    </row>
    <row r="16" spans="1:29" ht="39.950000000000003" customHeight="1" thickBot="1" x14ac:dyDescent="0.3">
      <c r="A16" s="17">
        <v>9</v>
      </c>
      <c r="B16" s="13" t="s">
        <v>29</v>
      </c>
      <c r="C16" s="14" t="s">
        <v>30</v>
      </c>
      <c r="D16" s="14" t="s">
        <v>18</v>
      </c>
      <c r="E16" s="13" t="s">
        <v>32</v>
      </c>
      <c r="F16" s="14" t="s">
        <v>27</v>
      </c>
      <c r="G16" s="15">
        <v>17088.564600000002</v>
      </c>
      <c r="H16" s="16">
        <v>1738.8336000000002</v>
      </c>
      <c r="I16" s="16">
        <v>4878.8999999999996</v>
      </c>
      <c r="J16" s="16">
        <v>10470.831</v>
      </c>
      <c r="K16" s="16">
        <v>0</v>
      </c>
      <c r="L16" s="16">
        <v>0</v>
      </c>
      <c r="M16" s="16">
        <v>0</v>
      </c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</row>
    <row r="17" spans="1:29" ht="39.950000000000003" customHeight="1" thickBot="1" x14ac:dyDescent="0.3">
      <c r="A17" s="17">
        <v>10</v>
      </c>
      <c r="B17" s="13" t="s">
        <v>33</v>
      </c>
      <c r="C17" s="14" t="s">
        <v>34</v>
      </c>
      <c r="D17" s="14" t="s">
        <v>18</v>
      </c>
      <c r="E17" s="13" t="s">
        <v>35</v>
      </c>
      <c r="F17" s="14" t="s">
        <v>27</v>
      </c>
      <c r="G17" s="15">
        <v>7929.8150999999998</v>
      </c>
      <c r="H17" s="16">
        <v>1248.992</v>
      </c>
      <c r="I17" s="16">
        <v>3340.4291000000003</v>
      </c>
      <c r="J17" s="16">
        <v>3340.3939999999998</v>
      </c>
      <c r="K17" s="16">
        <v>0</v>
      </c>
      <c r="L17" s="16">
        <v>0</v>
      </c>
      <c r="M17" s="16">
        <v>0</v>
      </c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</row>
    <row r="18" spans="1:29" ht="39.950000000000003" customHeight="1" thickBot="1" x14ac:dyDescent="0.3">
      <c r="A18" s="17">
        <v>11</v>
      </c>
      <c r="B18" s="13" t="s">
        <v>36</v>
      </c>
      <c r="C18" s="13" t="s">
        <v>37</v>
      </c>
      <c r="D18" s="14">
        <v>4</v>
      </c>
      <c r="E18" s="13" t="s">
        <v>38</v>
      </c>
      <c r="F18" s="14" t="s">
        <v>27</v>
      </c>
      <c r="G18" s="15">
        <v>32783.415800000002</v>
      </c>
      <c r="H18" s="16">
        <v>2502.6019999999999</v>
      </c>
      <c r="I18" s="16">
        <v>6006.2447999999995</v>
      </c>
      <c r="J18" s="16">
        <v>24274.569</v>
      </c>
      <c r="K18" s="16">
        <v>0</v>
      </c>
      <c r="L18" s="16">
        <v>0</v>
      </c>
      <c r="M18" s="16">
        <v>0</v>
      </c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</row>
    <row r="19" spans="1:29" ht="39.950000000000003" customHeight="1" thickBot="1" x14ac:dyDescent="0.3">
      <c r="A19" s="17">
        <v>12</v>
      </c>
      <c r="B19" s="13" t="s">
        <v>36</v>
      </c>
      <c r="C19" s="13" t="s">
        <v>37</v>
      </c>
      <c r="D19" s="14">
        <v>4</v>
      </c>
      <c r="E19" s="13" t="s">
        <v>39</v>
      </c>
      <c r="F19" s="14" t="s">
        <v>27</v>
      </c>
      <c r="G19" s="15">
        <v>32783.418799999999</v>
      </c>
      <c r="H19" s="16">
        <v>2502.6030000000001</v>
      </c>
      <c r="I19" s="16">
        <v>6006.2457999999997</v>
      </c>
      <c r="J19" s="16">
        <v>24274.57</v>
      </c>
      <c r="K19" s="16">
        <v>0</v>
      </c>
      <c r="L19" s="16">
        <v>0</v>
      </c>
      <c r="M19" s="16">
        <v>0</v>
      </c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</row>
    <row r="20" spans="1:29" ht="39.950000000000003" customHeight="1" thickBot="1" x14ac:dyDescent="0.3">
      <c r="A20" s="17">
        <v>13</v>
      </c>
      <c r="B20" s="13" t="s">
        <v>36</v>
      </c>
      <c r="C20" s="13" t="s">
        <v>37</v>
      </c>
      <c r="D20" s="14">
        <v>4</v>
      </c>
      <c r="E20" s="13" t="s">
        <v>31</v>
      </c>
      <c r="F20" s="14" t="s">
        <v>27</v>
      </c>
      <c r="G20" s="15">
        <v>32783.421800000004</v>
      </c>
      <c r="H20" s="16">
        <v>2502.6039999999998</v>
      </c>
      <c r="I20" s="16">
        <v>6006.2467999999999</v>
      </c>
      <c r="J20" s="16">
        <v>24274.571</v>
      </c>
      <c r="K20" s="16">
        <v>0</v>
      </c>
      <c r="L20" s="16">
        <v>0</v>
      </c>
      <c r="M20" s="16">
        <v>0</v>
      </c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</row>
    <row r="21" spans="1:29" ht="39.950000000000003" customHeight="1" thickBot="1" x14ac:dyDescent="0.3">
      <c r="A21" s="68" t="s">
        <v>40</v>
      </c>
      <c r="B21" s="69"/>
      <c r="C21" s="69"/>
      <c r="D21" s="69"/>
      <c r="E21" s="69"/>
      <c r="F21" s="70"/>
      <c r="G21" s="11">
        <v>400443.00818000006</v>
      </c>
      <c r="H21" s="11">
        <v>39491.553</v>
      </c>
      <c r="I21" s="11">
        <v>111045.57058999999</v>
      </c>
      <c r="J21" s="11">
        <v>227431.41832</v>
      </c>
      <c r="K21" s="11">
        <v>2470.0010000000002</v>
      </c>
      <c r="L21" s="11">
        <v>222.88226999999998</v>
      </c>
      <c r="M21" s="11">
        <v>19781.582999999999</v>
      </c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</row>
    <row r="22" spans="1:29" ht="39.950000000000003" customHeight="1" thickBot="1" x14ac:dyDescent="0.3">
      <c r="A22" s="68" t="s">
        <v>41</v>
      </c>
      <c r="B22" s="69"/>
      <c r="C22" s="69"/>
      <c r="D22" s="69"/>
      <c r="E22" s="69"/>
      <c r="F22" s="70"/>
      <c r="G22" s="11"/>
      <c r="H22" s="11"/>
      <c r="I22" s="11"/>
      <c r="J22" s="11"/>
      <c r="K22" s="11"/>
      <c r="L22" s="11"/>
      <c r="M22" s="11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</row>
    <row r="23" spans="1:29" ht="15.75" thickBot="1" x14ac:dyDescent="0.3">
      <c r="A23" s="74" t="s">
        <v>15</v>
      </c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6"/>
    </row>
    <row r="24" spans="1:29" ht="30.75" thickBot="1" x14ac:dyDescent="0.3">
      <c r="A24" s="17">
        <v>1</v>
      </c>
      <c r="B24" s="13" t="s">
        <v>52</v>
      </c>
      <c r="C24" s="13" t="s">
        <v>30</v>
      </c>
      <c r="D24" s="14">
        <v>3</v>
      </c>
      <c r="E24" s="13" t="s">
        <v>53</v>
      </c>
      <c r="F24" s="14" t="s">
        <v>20</v>
      </c>
      <c r="G24" s="15">
        <v>13859.687400000001</v>
      </c>
      <c r="H24" s="16">
        <v>1330.9674</v>
      </c>
      <c r="I24" s="16">
        <v>1737.5</v>
      </c>
      <c r="J24" s="16">
        <v>10791.22</v>
      </c>
      <c r="K24" s="16">
        <v>0</v>
      </c>
      <c r="L24" s="16">
        <v>0</v>
      </c>
      <c r="M24" s="16">
        <v>0</v>
      </c>
    </row>
    <row r="25" spans="1:29" ht="30.75" thickBot="1" x14ac:dyDescent="0.3">
      <c r="A25" s="17">
        <v>2</v>
      </c>
      <c r="B25" s="13" t="s">
        <v>54</v>
      </c>
      <c r="C25" s="13" t="s">
        <v>55</v>
      </c>
      <c r="D25" s="14">
        <v>26</v>
      </c>
      <c r="E25" s="13" t="s">
        <v>56</v>
      </c>
      <c r="F25" s="14" t="s">
        <v>20</v>
      </c>
      <c r="G25" s="15">
        <v>84060.080119999999</v>
      </c>
      <c r="H25" s="16">
        <v>28520.73</v>
      </c>
      <c r="I25" s="16">
        <v>32790.093139999997</v>
      </c>
      <c r="J25" s="16">
        <v>20696.48647</v>
      </c>
      <c r="K25" s="16">
        <v>0</v>
      </c>
      <c r="L25" s="16">
        <v>400.11475000000002</v>
      </c>
      <c r="M25" s="16">
        <v>1652.6557600000001</v>
      </c>
    </row>
    <row r="26" spans="1:29" ht="30.75" thickBot="1" x14ac:dyDescent="0.3">
      <c r="A26" s="17">
        <v>3</v>
      </c>
      <c r="B26" s="13" t="s">
        <v>57</v>
      </c>
      <c r="C26" s="13" t="s">
        <v>58</v>
      </c>
      <c r="D26" s="14">
        <v>3</v>
      </c>
      <c r="E26" s="13" t="s">
        <v>59</v>
      </c>
      <c r="F26" s="14" t="s">
        <v>20</v>
      </c>
      <c r="G26" s="15">
        <v>30097.534070000002</v>
      </c>
      <c r="H26" s="16">
        <v>1624.6188</v>
      </c>
      <c r="I26" s="16">
        <v>6277.2562699999999</v>
      </c>
      <c r="J26" s="16">
        <v>22195.659</v>
      </c>
      <c r="K26" s="16">
        <v>0</v>
      </c>
      <c r="L26" s="16">
        <v>0</v>
      </c>
      <c r="M26" s="16">
        <v>0</v>
      </c>
    </row>
    <row r="27" spans="1:29" ht="30.75" thickBot="1" x14ac:dyDescent="0.3">
      <c r="A27" s="17">
        <v>4</v>
      </c>
      <c r="B27" s="13" t="s">
        <v>57</v>
      </c>
      <c r="C27" s="13" t="s">
        <v>58</v>
      </c>
      <c r="D27" s="14">
        <v>3</v>
      </c>
      <c r="E27" s="13" t="s">
        <v>60</v>
      </c>
      <c r="F27" s="14" t="s">
        <v>20</v>
      </c>
      <c r="G27" s="15">
        <v>30097.534070000002</v>
      </c>
      <c r="H27" s="16">
        <v>1624.6188</v>
      </c>
      <c r="I27" s="16">
        <v>6277.2562699999999</v>
      </c>
      <c r="J27" s="16">
        <v>22195.659</v>
      </c>
      <c r="K27" s="16">
        <v>0</v>
      </c>
      <c r="L27" s="16">
        <v>0</v>
      </c>
      <c r="M27" s="16">
        <v>0</v>
      </c>
    </row>
    <row r="28" spans="1:29" ht="30.75" thickBot="1" x14ac:dyDescent="0.3">
      <c r="A28" s="17">
        <v>5</v>
      </c>
      <c r="B28" s="13" t="s">
        <v>61</v>
      </c>
      <c r="C28" s="13" t="s">
        <v>62</v>
      </c>
      <c r="D28" s="14">
        <v>7</v>
      </c>
      <c r="E28" s="13" t="s">
        <v>63</v>
      </c>
      <c r="F28" s="14" t="s">
        <v>20</v>
      </c>
      <c r="G28" s="15">
        <v>26272.963899999999</v>
      </c>
      <c r="H28" s="16">
        <v>3431.7</v>
      </c>
      <c r="I28" s="16">
        <v>5667.2619000000004</v>
      </c>
      <c r="J28" s="16">
        <v>16288.502</v>
      </c>
      <c r="K28" s="16">
        <v>0</v>
      </c>
      <c r="L28" s="16">
        <v>0</v>
      </c>
      <c r="M28" s="16">
        <v>885.5</v>
      </c>
    </row>
    <row r="29" spans="1:29" ht="45.75" thickBot="1" x14ac:dyDescent="0.3">
      <c r="A29" s="17">
        <v>6</v>
      </c>
      <c r="B29" s="13" t="s">
        <v>64</v>
      </c>
      <c r="C29" s="13" t="s">
        <v>65</v>
      </c>
      <c r="D29" s="14">
        <v>4</v>
      </c>
      <c r="E29" s="13" t="s">
        <v>66</v>
      </c>
      <c r="F29" s="14" t="s">
        <v>20</v>
      </c>
      <c r="G29" s="15">
        <v>39321.1054</v>
      </c>
      <c r="H29" s="16">
        <v>2207.7903999999999</v>
      </c>
      <c r="I29" s="16">
        <v>0</v>
      </c>
      <c r="J29" s="16">
        <v>37113.315000000002</v>
      </c>
      <c r="K29" s="16">
        <v>0</v>
      </c>
      <c r="L29" s="16">
        <v>0</v>
      </c>
      <c r="M29" s="16">
        <v>0</v>
      </c>
    </row>
    <row r="30" spans="1:29" ht="30.75" thickBot="1" x14ac:dyDescent="0.3">
      <c r="A30" s="17">
        <v>7</v>
      </c>
      <c r="B30" s="13" t="s">
        <v>67</v>
      </c>
      <c r="C30" s="13" t="s">
        <v>68</v>
      </c>
      <c r="D30" s="14">
        <v>7</v>
      </c>
      <c r="E30" s="13" t="s">
        <v>39</v>
      </c>
      <c r="F30" s="14" t="s">
        <v>20</v>
      </c>
      <c r="G30" s="15">
        <v>14229.39977</v>
      </c>
      <c r="H30" s="16">
        <v>3216.8122499999999</v>
      </c>
      <c r="I30" s="16">
        <v>4221.2145599999994</v>
      </c>
      <c r="J30" s="16">
        <v>1371.6120000000001</v>
      </c>
      <c r="K30" s="16">
        <v>2251.7685699999997</v>
      </c>
      <c r="L30" s="16">
        <v>0</v>
      </c>
      <c r="M30" s="16">
        <v>3167.9923900000003</v>
      </c>
    </row>
    <row r="31" spans="1:29" ht="45.75" thickBot="1" x14ac:dyDescent="0.3">
      <c r="A31" s="17">
        <v>9</v>
      </c>
      <c r="B31" s="13" t="s">
        <v>64</v>
      </c>
      <c r="C31" s="13" t="s">
        <v>70</v>
      </c>
      <c r="D31" s="14">
        <v>4</v>
      </c>
      <c r="E31" s="13" t="s">
        <v>56</v>
      </c>
      <c r="F31" s="14" t="s">
        <v>20</v>
      </c>
      <c r="G31" s="15">
        <v>91275.473280000006</v>
      </c>
      <c r="H31" s="16">
        <v>2204.6959999999999</v>
      </c>
      <c r="I31" s="16">
        <v>14757.683849999999</v>
      </c>
      <c r="J31" s="16">
        <v>74313.093430000008</v>
      </c>
      <c r="K31" s="16">
        <v>0</v>
      </c>
      <c r="L31" s="16">
        <v>0</v>
      </c>
      <c r="M31" s="16">
        <v>0</v>
      </c>
    </row>
    <row r="32" spans="1:29" ht="45.75" thickBot="1" x14ac:dyDescent="0.3">
      <c r="A32" s="17">
        <v>10</v>
      </c>
      <c r="B32" s="13" t="s">
        <v>64</v>
      </c>
      <c r="C32" s="13" t="s">
        <v>70</v>
      </c>
      <c r="D32" s="14">
        <v>4</v>
      </c>
      <c r="E32" s="13" t="s">
        <v>28</v>
      </c>
      <c r="F32" s="14" t="s">
        <v>20</v>
      </c>
      <c r="G32" s="15">
        <v>27775.53239</v>
      </c>
      <c r="H32" s="16">
        <v>2204.6959999999999</v>
      </c>
      <c r="I32" s="16">
        <v>3582.6309999999999</v>
      </c>
      <c r="J32" s="16">
        <v>21988.205389999999</v>
      </c>
      <c r="K32" s="16">
        <v>0</v>
      </c>
      <c r="L32" s="16">
        <v>0</v>
      </c>
      <c r="M32" s="16">
        <v>0</v>
      </c>
    </row>
    <row r="33" spans="1:13" ht="30.75" thickBot="1" x14ac:dyDescent="0.3">
      <c r="A33" s="17">
        <v>11</v>
      </c>
      <c r="B33" s="13" t="s">
        <v>90</v>
      </c>
      <c r="C33" s="13" t="s">
        <v>71</v>
      </c>
      <c r="D33" s="14">
        <v>4</v>
      </c>
      <c r="E33" s="13" t="s">
        <v>63</v>
      </c>
      <c r="F33" s="14" t="s">
        <v>20</v>
      </c>
      <c r="G33" s="15">
        <v>10663.342500000001</v>
      </c>
      <c r="H33" s="16">
        <v>1259.992</v>
      </c>
      <c r="I33" s="16">
        <v>3700.9744999999998</v>
      </c>
      <c r="J33" s="16">
        <v>5702.3760000000002</v>
      </c>
      <c r="K33" s="16">
        <v>0</v>
      </c>
      <c r="L33" s="16">
        <v>0</v>
      </c>
      <c r="M33" s="16">
        <v>0</v>
      </c>
    </row>
    <row r="34" spans="1:13" ht="30.75" thickBot="1" x14ac:dyDescent="0.3">
      <c r="A34" s="17">
        <v>12</v>
      </c>
      <c r="B34" s="13" t="s">
        <v>91</v>
      </c>
      <c r="C34" s="13" t="s">
        <v>69</v>
      </c>
      <c r="D34" s="14">
        <v>5</v>
      </c>
      <c r="E34" s="13" t="s">
        <v>38</v>
      </c>
      <c r="F34" s="14" t="s">
        <v>20</v>
      </c>
      <c r="G34" s="15">
        <v>68876.183499999999</v>
      </c>
      <c r="H34" s="16">
        <v>2829.375</v>
      </c>
      <c r="I34" s="16">
        <v>2101.7855</v>
      </c>
      <c r="J34" s="16">
        <v>61618.648000000001</v>
      </c>
      <c r="K34" s="16">
        <v>0</v>
      </c>
      <c r="L34" s="16">
        <v>0</v>
      </c>
      <c r="M34" s="16">
        <v>2326.375</v>
      </c>
    </row>
    <row r="35" spans="1:13" ht="15.75" thickBot="1" x14ac:dyDescent="0.3">
      <c r="A35" s="68" t="s">
        <v>40</v>
      </c>
      <c r="B35" s="69"/>
      <c r="C35" s="69"/>
      <c r="D35" s="69"/>
      <c r="E35" s="69"/>
      <c r="F35" s="70"/>
      <c r="G35" s="28">
        <v>459739.47221000004</v>
      </c>
      <c r="H35" s="28">
        <v>52042.242899999997</v>
      </c>
      <c r="I35" s="28">
        <v>88727.385190000001</v>
      </c>
      <c r="J35" s="28">
        <v>307778.82099000004</v>
      </c>
      <c r="K35" s="28">
        <v>2251.7685699999997</v>
      </c>
      <c r="L35" s="28">
        <v>906.73140999999998</v>
      </c>
      <c r="M35" s="28">
        <v>8032.52315</v>
      </c>
    </row>
    <row r="36" spans="1:13" ht="15.75" thickBot="1" x14ac:dyDescent="0.3">
      <c r="A36" s="68" t="s">
        <v>41</v>
      </c>
      <c r="B36" s="69"/>
      <c r="C36" s="69"/>
      <c r="D36" s="69"/>
      <c r="E36" s="69"/>
      <c r="F36" s="70"/>
      <c r="G36" s="11"/>
      <c r="H36" s="11"/>
      <c r="I36" s="11"/>
      <c r="J36" s="11"/>
      <c r="K36" s="11"/>
      <c r="L36" s="11"/>
      <c r="M36" s="11"/>
    </row>
    <row r="37" spans="1:13" ht="15.75" thickBot="1" x14ac:dyDescent="0.3">
      <c r="A37" s="78" t="s">
        <v>15</v>
      </c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80"/>
    </row>
    <row r="38" spans="1:13" ht="30.75" thickBot="1" x14ac:dyDescent="0.3">
      <c r="A38" s="20">
        <v>1</v>
      </c>
      <c r="B38" s="18" t="s">
        <v>73</v>
      </c>
      <c r="C38" s="18" t="s">
        <v>74</v>
      </c>
      <c r="D38" s="19">
        <v>6</v>
      </c>
      <c r="E38" s="18" t="s">
        <v>60</v>
      </c>
      <c r="F38" s="19" t="s">
        <v>20</v>
      </c>
      <c r="G38" s="21">
        <v>49537.468540000002</v>
      </c>
      <c r="H38" s="23">
        <v>2667</v>
      </c>
      <c r="I38" s="23">
        <v>5403.0879999999997</v>
      </c>
      <c r="J38" s="23">
        <v>40377.380539999998</v>
      </c>
      <c r="K38" s="23">
        <v>0</v>
      </c>
      <c r="L38" s="23">
        <v>0</v>
      </c>
      <c r="M38" s="24">
        <v>1090</v>
      </c>
    </row>
    <row r="39" spans="1:13" ht="30.75" thickBot="1" x14ac:dyDescent="0.3">
      <c r="A39" s="20">
        <v>2</v>
      </c>
      <c r="B39" s="18" t="s">
        <v>73</v>
      </c>
      <c r="C39" s="18" t="s">
        <v>74</v>
      </c>
      <c r="D39" s="19">
        <v>6</v>
      </c>
      <c r="E39" s="18" t="s">
        <v>22</v>
      </c>
      <c r="F39" s="19" t="s">
        <v>20</v>
      </c>
      <c r="G39" s="21">
        <v>49537.468540000002</v>
      </c>
      <c r="H39" s="23">
        <v>2667</v>
      </c>
      <c r="I39" s="23">
        <v>5403.0879999999997</v>
      </c>
      <c r="J39" s="23">
        <v>40377.380539999998</v>
      </c>
      <c r="K39" s="23">
        <v>0</v>
      </c>
      <c r="L39" s="23">
        <v>0</v>
      </c>
      <c r="M39" s="24">
        <v>1090</v>
      </c>
    </row>
    <row r="40" spans="1:13" ht="30.75" thickBot="1" x14ac:dyDescent="0.3">
      <c r="A40" s="20">
        <v>3</v>
      </c>
      <c r="B40" s="18" t="s">
        <v>73</v>
      </c>
      <c r="C40" s="18" t="s">
        <v>74</v>
      </c>
      <c r="D40" s="19">
        <v>4</v>
      </c>
      <c r="E40" s="13" t="s">
        <v>63</v>
      </c>
      <c r="F40" s="19" t="s">
        <v>20</v>
      </c>
      <c r="G40" s="21">
        <v>20923.862000000001</v>
      </c>
      <c r="H40" s="23">
        <v>1778</v>
      </c>
      <c r="I40" s="23">
        <v>3505.2</v>
      </c>
      <c r="J40" s="23">
        <v>14550.662</v>
      </c>
      <c r="K40" s="23">
        <v>0</v>
      </c>
      <c r="L40" s="23">
        <v>0</v>
      </c>
      <c r="M40" s="24">
        <v>1090</v>
      </c>
    </row>
    <row r="41" spans="1:13" ht="45.75" thickBot="1" x14ac:dyDescent="0.3">
      <c r="A41" s="20">
        <v>4</v>
      </c>
      <c r="B41" s="18" t="s">
        <v>75</v>
      </c>
      <c r="C41" s="18" t="s">
        <v>76</v>
      </c>
      <c r="D41" s="19">
        <v>2</v>
      </c>
      <c r="E41" s="18" t="s">
        <v>66</v>
      </c>
      <c r="F41" s="19" t="s">
        <v>20</v>
      </c>
      <c r="G41" s="21">
        <v>21781.928800000002</v>
      </c>
      <c r="H41" s="23">
        <v>883.75280000000009</v>
      </c>
      <c r="I41" s="23">
        <v>0</v>
      </c>
      <c r="J41" s="23">
        <v>20898.175999999999</v>
      </c>
      <c r="K41" s="23">
        <v>0</v>
      </c>
      <c r="L41" s="23">
        <v>0</v>
      </c>
      <c r="M41" s="24">
        <v>0</v>
      </c>
    </row>
    <row r="42" spans="1:13" ht="30.75" thickBot="1" x14ac:dyDescent="0.3">
      <c r="A42" s="20">
        <v>5</v>
      </c>
      <c r="B42" s="18" t="s">
        <v>77</v>
      </c>
      <c r="C42" s="18" t="s">
        <v>78</v>
      </c>
      <c r="D42" s="19">
        <v>8</v>
      </c>
      <c r="E42" s="18" t="s">
        <v>19</v>
      </c>
      <c r="F42" s="19" t="s">
        <v>20</v>
      </c>
      <c r="G42" s="21">
        <v>59822.432950000002</v>
      </c>
      <c r="H42" s="23">
        <v>2946.3245999999999</v>
      </c>
      <c r="I42" s="23">
        <v>9821.0820000000003</v>
      </c>
      <c r="J42" s="23">
        <v>36706.495000000003</v>
      </c>
      <c r="K42" s="23">
        <v>0</v>
      </c>
      <c r="L42" s="23">
        <v>0</v>
      </c>
      <c r="M42" s="24">
        <v>10348.531350000001</v>
      </c>
    </row>
    <row r="43" spans="1:13" ht="30.75" thickBot="1" x14ac:dyDescent="0.3">
      <c r="A43" s="20">
        <v>6</v>
      </c>
      <c r="B43" s="18" t="s">
        <v>79</v>
      </c>
      <c r="C43" s="18" t="s">
        <v>80</v>
      </c>
      <c r="D43" s="19">
        <v>4</v>
      </c>
      <c r="E43" s="18" t="s">
        <v>31</v>
      </c>
      <c r="F43" s="19" t="s">
        <v>20</v>
      </c>
      <c r="G43" s="21">
        <v>45943.762999999999</v>
      </c>
      <c r="H43" s="23">
        <v>2420.694</v>
      </c>
      <c r="I43" s="23">
        <v>6455.1840000000002</v>
      </c>
      <c r="J43" s="23">
        <v>37067.885000000002</v>
      </c>
      <c r="K43" s="23">
        <v>0</v>
      </c>
      <c r="L43" s="23">
        <v>0</v>
      </c>
      <c r="M43" s="24">
        <v>0</v>
      </c>
    </row>
    <row r="44" spans="1:13" ht="30.75" thickBot="1" x14ac:dyDescent="0.3">
      <c r="A44" s="20">
        <v>7</v>
      </c>
      <c r="B44" s="18" t="s">
        <v>81</v>
      </c>
      <c r="C44" s="18" t="s">
        <v>82</v>
      </c>
      <c r="D44" s="19">
        <v>8</v>
      </c>
      <c r="E44" s="18" t="s">
        <v>19</v>
      </c>
      <c r="F44" s="19" t="s">
        <v>20</v>
      </c>
      <c r="G44" s="21">
        <v>24409.686369999996</v>
      </c>
      <c r="H44" s="23">
        <v>2516.0540000000001</v>
      </c>
      <c r="I44" s="23">
        <v>15215.962369999999</v>
      </c>
      <c r="J44" s="23">
        <v>6677.67</v>
      </c>
      <c r="K44" s="23">
        <v>0</v>
      </c>
      <c r="L44" s="23">
        <v>0</v>
      </c>
      <c r="M44" s="24">
        <v>0</v>
      </c>
    </row>
    <row r="45" spans="1:13" ht="30.75" thickBot="1" x14ac:dyDescent="0.3">
      <c r="A45" s="20">
        <v>9</v>
      </c>
      <c r="B45" s="18" t="s">
        <v>33</v>
      </c>
      <c r="C45" s="18" t="s">
        <v>83</v>
      </c>
      <c r="D45" s="19">
        <v>9</v>
      </c>
      <c r="E45" s="18" t="s">
        <v>35</v>
      </c>
      <c r="F45" s="19" t="s">
        <v>20</v>
      </c>
      <c r="G45" s="21">
        <v>38588.617570000002</v>
      </c>
      <c r="H45" s="23">
        <v>3520.9663999999998</v>
      </c>
      <c r="I45" s="23">
        <v>8496.5949099999998</v>
      </c>
      <c r="J45" s="23">
        <v>26179.725999999999</v>
      </c>
      <c r="K45" s="23">
        <v>0</v>
      </c>
      <c r="L45" s="23">
        <v>0</v>
      </c>
      <c r="M45" s="24">
        <v>391.33026000000001</v>
      </c>
    </row>
    <row r="46" spans="1:13" ht="30.75" thickBot="1" x14ac:dyDescent="0.3">
      <c r="A46" s="20">
        <v>10</v>
      </c>
      <c r="B46" s="19" t="s">
        <v>84</v>
      </c>
      <c r="C46" s="19" t="s">
        <v>85</v>
      </c>
      <c r="D46" s="19">
        <v>6</v>
      </c>
      <c r="E46" s="18" t="s">
        <v>39</v>
      </c>
      <c r="F46" s="19" t="s">
        <v>20</v>
      </c>
      <c r="G46" s="21">
        <v>45316.527310000005</v>
      </c>
      <c r="H46" s="23">
        <v>3369.9</v>
      </c>
      <c r="I46" s="23">
        <v>8995.5268100000012</v>
      </c>
      <c r="J46" s="23">
        <v>31492.413</v>
      </c>
      <c r="K46" s="23">
        <v>61</v>
      </c>
      <c r="L46" s="23">
        <v>0</v>
      </c>
      <c r="M46" s="24">
        <v>1397.6875</v>
      </c>
    </row>
    <row r="47" spans="1:13" ht="30.75" thickBot="1" x14ac:dyDescent="0.3">
      <c r="A47" s="20">
        <v>11</v>
      </c>
      <c r="B47" s="19" t="s">
        <v>86</v>
      </c>
      <c r="C47" s="19" t="s">
        <v>87</v>
      </c>
      <c r="D47" s="19">
        <v>5</v>
      </c>
      <c r="E47" s="18" t="s">
        <v>66</v>
      </c>
      <c r="F47" s="19" t="s">
        <v>20</v>
      </c>
      <c r="G47" s="21">
        <v>29903.563999999998</v>
      </c>
      <c r="H47" s="23">
        <v>2293.1909999999998</v>
      </c>
      <c r="I47" s="23">
        <v>4586.3819999999996</v>
      </c>
      <c r="J47" s="23">
        <v>23023.991000000002</v>
      </c>
      <c r="K47" s="23">
        <v>0</v>
      </c>
      <c r="L47" s="23">
        <v>0</v>
      </c>
      <c r="M47" s="24">
        <v>0</v>
      </c>
    </row>
    <row r="48" spans="1:13" ht="30.75" thickBot="1" x14ac:dyDescent="0.3">
      <c r="A48" s="20">
        <v>12</v>
      </c>
      <c r="B48" s="19" t="s">
        <v>86</v>
      </c>
      <c r="C48" s="19" t="s">
        <v>87</v>
      </c>
      <c r="D48" s="19">
        <v>5</v>
      </c>
      <c r="E48" s="18" t="s">
        <v>60</v>
      </c>
      <c r="F48" s="19" t="s">
        <v>20</v>
      </c>
      <c r="G48" s="21">
        <v>29903.563999999998</v>
      </c>
      <c r="H48" s="23">
        <v>2293.1909999999998</v>
      </c>
      <c r="I48" s="23">
        <v>4586.3819999999996</v>
      </c>
      <c r="J48" s="23">
        <v>23023.991000000002</v>
      </c>
      <c r="K48" s="23">
        <v>0</v>
      </c>
      <c r="L48" s="23">
        <v>0</v>
      </c>
      <c r="M48" s="24">
        <v>0</v>
      </c>
    </row>
    <row r="49" spans="1:13" ht="30.75" thickBot="1" x14ac:dyDescent="0.3">
      <c r="A49" s="20">
        <v>14</v>
      </c>
      <c r="B49" s="19" t="s">
        <v>86</v>
      </c>
      <c r="C49" s="19" t="s">
        <v>87</v>
      </c>
      <c r="D49" s="19">
        <v>5</v>
      </c>
      <c r="E49" s="18" t="s">
        <v>88</v>
      </c>
      <c r="F49" s="19" t="s">
        <v>20</v>
      </c>
      <c r="G49" s="21">
        <v>32005.655750000002</v>
      </c>
      <c r="H49" s="23">
        <v>2866.48875</v>
      </c>
      <c r="I49" s="23">
        <v>6115.1760000000004</v>
      </c>
      <c r="J49" s="23">
        <v>23023.991000000002</v>
      </c>
      <c r="K49" s="23">
        <v>0</v>
      </c>
      <c r="L49" s="23">
        <v>0</v>
      </c>
      <c r="M49" s="24">
        <v>0</v>
      </c>
    </row>
    <row r="50" spans="1:13" x14ac:dyDescent="0.25">
      <c r="A50" s="81" t="s">
        <v>40</v>
      </c>
      <c r="B50" s="82"/>
      <c r="C50" s="82"/>
      <c r="D50" s="82"/>
      <c r="E50" s="82"/>
      <c r="F50" s="82"/>
      <c r="G50" s="21">
        <v>476689.10157999996</v>
      </c>
      <c r="H50" s="22">
        <v>40638.747299999995</v>
      </c>
      <c r="I50" s="22">
        <v>89667.134090000007</v>
      </c>
      <c r="J50" s="22">
        <v>330914.67108</v>
      </c>
      <c r="K50" s="22">
        <v>61</v>
      </c>
      <c r="L50" s="22">
        <v>0</v>
      </c>
      <c r="M50" s="25">
        <v>15407.549110000002</v>
      </c>
    </row>
    <row r="51" spans="1:13" ht="15.75" thickBot="1" x14ac:dyDescent="0.3">
      <c r="A51" s="83" t="s">
        <v>41</v>
      </c>
      <c r="B51" s="84"/>
      <c r="C51" s="84"/>
      <c r="D51" s="84"/>
      <c r="E51" s="84"/>
      <c r="F51" s="84"/>
      <c r="G51" s="26"/>
      <c r="H51" s="26"/>
      <c r="I51" s="26"/>
      <c r="J51" s="26"/>
      <c r="K51" s="26"/>
      <c r="L51" s="26"/>
      <c r="M51" s="27"/>
    </row>
    <row r="52" spans="1:13" ht="15.75" thickBot="1" x14ac:dyDescent="0.3">
      <c r="A52" s="74" t="s">
        <v>15</v>
      </c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6"/>
    </row>
    <row r="53" spans="1:13" ht="45.75" thickBot="1" x14ac:dyDescent="0.3">
      <c r="A53" s="17">
        <v>1</v>
      </c>
      <c r="B53" s="13" t="s">
        <v>120</v>
      </c>
      <c r="C53" s="13" t="s">
        <v>121</v>
      </c>
      <c r="D53" s="14">
        <v>8</v>
      </c>
      <c r="E53" s="13" t="s">
        <v>122</v>
      </c>
      <c r="F53" s="14" t="s">
        <v>20</v>
      </c>
      <c r="G53" s="15"/>
      <c r="H53" s="16"/>
      <c r="I53" s="16"/>
      <c r="J53" s="16"/>
      <c r="K53" s="16"/>
      <c r="L53" s="16"/>
      <c r="M53" s="16"/>
    </row>
    <row r="54" spans="1:13" ht="45.75" thickBot="1" x14ac:dyDescent="0.3">
      <c r="A54" s="17">
        <v>2</v>
      </c>
      <c r="B54" s="13" t="s">
        <v>98</v>
      </c>
      <c r="C54" s="13" t="s">
        <v>96</v>
      </c>
      <c r="D54" s="14">
        <v>7</v>
      </c>
      <c r="E54" s="13" t="s">
        <v>94</v>
      </c>
      <c r="F54" s="14" t="s">
        <v>20</v>
      </c>
      <c r="G54" s="15"/>
      <c r="H54" s="16"/>
      <c r="I54" s="16"/>
      <c r="J54" s="16"/>
      <c r="K54" s="16"/>
      <c r="L54" s="16"/>
      <c r="M54" s="16"/>
    </row>
    <row r="55" spans="1:13" ht="45.75" thickBot="1" x14ac:dyDescent="0.3">
      <c r="A55" s="17">
        <v>3</v>
      </c>
      <c r="B55" s="13" t="s">
        <v>97</v>
      </c>
      <c r="C55" s="13" t="s">
        <v>99</v>
      </c>
      <c r="D55" s="14">
        <v>7</v>
      </c>
      <c r="E55" s="13" t="s">
        <v>100</v>
      </c>
      <c r="F55" s="14" t="s">
        <v>20</v>
      </c>
      <c r="G55" s="15"/>
      <c r="H55" s="16"/>
      <c r="I55" s="16"/>
      <c r="J55" s="16"/>
      <c r="K55" s="16"/>
      <c r="L55" s="16"/>
      <c r="M55" s="16"/>
    </row>
    <row r="56" spans="1:13" ht="45.75" thickBot="1" x14ac:dyDescent="0.3">
      <c r="A56" s="17">
        <v>4</v>
      </c>
      <c r="B56" s="13" t="s">
        <v>97</v>
      </c>
      <c r="C56" s="13" t="s">
        <v>99</v>
      </c>
      <c r="D56" s="14">
        <v>8</v>
      </c>
      <c r="E56" s="13" t="s">
        <v>101</v>
      </c>
      <c r="F56" s="14" t="s">
        <v>20</v>
      </c>
      <c r="G56" s="15"/>
      <c r="H56" s="16"/>
      <c r="I56" s="16"/>
      <c r="J56" s="16"/>
      <c r="K56" s="16"/>
      <c r="L56" s="16"/>
      <c r="M56" s="16"/>
    </row>
    <row r="57" spans="1:13" ht="30.75" thickBot="1" x14ac:dyDescent="0.3">
      <c r="A57" s="17">
        <v>5</v>
      </c>
      <c r="B57" s="13" t="s">
        <v>102</v>
      </c>
      <c r="C57" s="13" t="s">
        <v>103</v>
      </c>
      <c r="D57" s="14">
        <v>5</v>
      </c>
      <c r="E57" s="13" t="s">
        <v>104</v>
      </c>
      <c r="F57" s="14" t="s">
        <v>20</v>
      </c>
      <c r="G57" s="15"/>
      <c r="H57" s="16"/>
      <c r="I57" s="16"/>
      <c r="J57" s="16"/>
      <c r="K57" s="16"/>
      <c r="L57" s="16"/>
      <c r="M57" s="16"/>
    </row>
    <row r="58" spans="1:13" ht="45.75" thickBot="1" x14ac:dyDescent="0.3">
      <c r="A58" s="17">
        <v>6</v>
      </c>
      <c r="B58" s="13" t="s">
        <v>95</v>
      </c>
      <c r="C58" s="13" t="s">
        <v>105</v>
      </c>
      <c r="D58" s="14">
        <v>4</v>
      </c>
      <c r="E58" s="13" t="s">
        <v>106</v>
      </c>
      <c r="F58" s="14" t="s">
        <v>20</v>
      </c>
      <c r="G58" s="15"/>
      <c r="H58" s="16"/>
      <c r="I58" s="16"/>
      <c r="J58" s="16"/>
      <c r="K58" s="16"/>
      <c r="L58" s="16"/>
      <c r="M58" s="16"/>
    </row>
    <row r="59" spans="1:13" ht="30.75" thickBot="1" x14ac:dyDescent="0.3">
      <c r="A59" s="17">
        <v>7</v>
      </c>
      <c r="B59" s="13" t="s">
        <v>107</v>
      </c>
      <c r="C59" s="13" t="s">
        <v>108</v>
      </c>
      <c r="D59" s="14">
        <v>3</v>
      </c>
      <c r="E59" s="13" t="s">
        <v>109</v>
      </c>
      <c r="F59" s="14" t="s">
        <v>20</v>
      </c>
      <c r="G59" s="15"/>
      <c r="H59" s="16"/>
      <c r="I59" s="16"/>
      <c r="J59" s="16"/>
      <c r="K59" s="16"/>
      <c r="L59" s="16"/>
      <c r="M59" s="16"/>
    </row>
    <row r="60" spans="1:13" ht="30.75" thickBot="1" x14ac:dyDescent="0.3">
      <c r="A60" s="17">
        <v>8</v>
      </c>
      <c r="B60" s="13" t="s">
        <v>110</v>
      </c>
      <c r="C60" s="13" t="s">
        <v>111</v>
      </c>
      <c r="D60" s="14">
        <v>6</v>
      </c>
      <c r="E60" s="13" t="s">
        <v>112</v>
      </c>
      <c r="F60" s="14" t="s">
        <v>20</v>
      </c>
      <c r="G60" s="15"/>
      <c r="H60" s="16"/>
      <c r="I60" s="16"/>
      <c r="J60" s="16"/>
      <c r="K60" s="33"/>
      <c r="L60" s="33"/>
      <c r="M60" s="16"/>
    </row>
    <row r="61" spans="1:13" ht="45.75" thickBot="1" x14ac:dyDescent="0.3">
      <c r="A61" s="17">
        <v>9</v>
      </c>
      <c r="B61" s="13" t="s">
        <v>95</v>
      </c>
      <c r="C61" s="13" t="s">
        <v>113</v>
      </c>
      <c r="D61" s="14">
        <v>9</v>
      </c>
      <c r="E61" s="13" t="s">
        <v>114</v>
      </c>
      <c r="F61" s="14" t="s">
        <v>20</v>
      </c>
      <c r="G61" s="15"/>
      <c r="H61" s="16"/>
      <c r="I61" s="16"/>
      <c r="J61" s="16"/>
      <c r="K61" s="12"/>
      <c r="L61" s="12"/>
      <c r="M61" s="16"/>
    </row>
    <row r="62" spans="1:13" ht="30.75" thickBot="1" x14ac:dyDescent="0.3">
      <c r="A62" s="17">
        <v>10</v>
      </c>
      <c r="B62" s="13" t="s">
        <v>115</v>
      </c>
      <c r="C62" s="13" t="s">
        <v>116</v>
      </c>
      <c r="D62" s="14">
        <v>8</v>
      </c>
      <c r="E62" s="13" t="s">
        <v>117</v>
      </c>
      <c r="F62" s="14" t="s">
        <v>20</v>
      </c>
      <c r="G62" s="15"/>
      <c r="H62" s="16"/>
      <c r="I62" s="16"/>
      <c r="J62" s="16"/>
      <c r="K62" s="16"/>
      <c r="L62" s="16"/>
      <c r="M62" s="16"/>
    </row>
    <row r="63" spans="1:13" ht="30.75" thickBot="1" x14ac:dyDescent="0.3">
      <c r="A63" s="17">
        <v>11</v>
      </c>
      <c r="B63" s="13" t="s">
        <v>118</v>
      </c>
      <c r="C63" s="13" t="s">
        <v>103</v>
      </c>
      <c r="D63" s="14">
        <v>4</v>
      </c>
      <c r="E63" s="13" t="s">
        <v>104</v>
      </c>
      <c r="F63" s="14" t="s">
        <v>20</v>
      </c>
      <c r="G63" s="34"/>
      <c r="H63" s="33"/>
      <c r="I63" s="33"/>
      <c r="J63" s="33"/>
      <c r="K63" s="33"/>
      <c r="L63" s="33"/>
      <c r="M63" s="33"/>
    </row>
    <row r="64" spans="1:13" ht="15.75" thickBot="1" x14ac:dyDescent="0.3">
      <c r="A64" s="68" t="s">
        <v>40</v>
      </c>
      <c r="B64" s="69"/>
      <c r="C64" s="69"/>
      <c r="D64" s="69"/>
      <c r="E64" s="69"/>
      <c r="F64" s="70"/>
      <c r="G64" s="11">
        <v>400443.00818000006</v>
      </c>
      <c r="H64" s="11">
        <v>39491.553</v>
      </c>
      <c r="I64" s="11">
        <v>111045.57058999999</v>
      </c>
      <c r="J64" s="11">
        <v>227431.41832</v>
      </c>
      <c r="K64" s="11">
        <v>2470.0010000000002</v>
      </c>
      <c r="L64" s="11">
        <v>222.88226999999998</v>
      </c>
      <c r="M64" s="11">
        <v>19781.582999999999</v>
      </c>
    </row>
    <row r="65" spans="1:13" ht="15.75" thickBot="1" x14ac:dyDescent="0.3">
      <c r="A65" s="68" t="s">
        <v>41</v>
      </c>
      <c r="B65" s="69"/>
      <c r="C65" s="69"/>
      <c r="D65" s="69"/>
      <c r="E65" s="69"/>
      <c r="F65" s="70"/>
      <c r="G65" s="11"/>
      <c r="H65" s="11"/>
      <c r="I65" s="11"/>
      <c r="J65" s="11"/>
      <c r="K65" s="11"/>
      <c r="L65" s="11"/>
      <c r="M65" s="11"/>
    </row>
  </sheetData>
  <mergeCells count="23">
    <mergeCell ref="A65:F65"/>
    <mergeCell ref="A36:F36"/>
    <mergeCell ref="A37:M37"/>
    <mergeCell ref="A50:F50"/>
    <mergeCell ref="A51:F51"/>
    <mergeCell ref="A52:M52"/>
    <mergeCell ref="A64:F64"/>
    <mergeCell ref="A35:F35"/>
    <mergeCell ref="A2:M2"/>
    <mergeCell ref="A3:M3"/>
    <mergeCell ref="A4:M4"/>
    <mergeCell ref="A5:A6"/>
    <mergeCell ref="B5:B6"/>
    <mergeCell ref="C5:C6"/>
    <mergeCell ref="D5:D6"/>
    <mergeCell ref="E5:E6"/>
    <mergeCell ref="F5:F6"/>
    <mergeCell ref="G5:G6"/>
    <mergeCell ref="H5:M5"/>
    <mergeCell ref="A8:M8"/>
    <mergeCell ref="A21:F21"/>
    <mergeCell ref="A22:F22"/>
    <mergeCell ref="A23:M2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9EB1A-C2C6-4F63-AE51-63E3BAB6A92A}">
  <dimension ref="A1:AC29"/>
  <sheetViews>
    <sheetView topLeftCell="A9" workbookViewId="0">
      <selection activeCell="B12" sqref="B12"/>
    </sheetView>
  </sheetViews>
  <sheetFormatPr defaultRowHeight="15" x14ac:dyDescent="0.25"/>
  <cols>
    <col min="2" max="2" width="25.85546875" bestFit="1" customWidth="1"/>
    <col min="3" max="3" width="17.5703125" customWidth="1"/>
    <col min="4" max="4" width="11.5703125" bestFit="1" customWidth="1"/>
    <col min="5" max="5" width="22.85546875" bestFit="1" customWidth="1"/>
    <col min="6" max="6" width="15" bestFit="1" customWidth="1"/>
    <col min="7" max="7" width="14.28515625" customWidth="1"/>
    <col min="8" max="8" width="12.85546875" customWidth="1"/>
    <col min="9" max="9" width="12.28515625" customWidth="1"/>
    <col min="10" max="10" width="11.28515625" bestFit="1" customWidth="1"/>
    <col min="11" max="11" width="14.140625" customWidth="1"/>
    <col min="12" max="12" width="12.140625" customWidth="1"/>
    <col min="13" max="13" width="10.140625" bestFit="1" customWidth="1"/>
  </cols>
  <sheetData>
    <row r="1" spans="1:29" ht="18.75" x14ac:dyDescent="0.25">
      <c r="A1" s="35"/>
      <c r="N1" s="29"/>
      <c r="O1" s="29"/>
      <c r="P1" s="29"/>
      <c r="Q1" s="29"/>
      <c r="R1" s="29"/>
      <c r="S1" s="29"/>
      <c r="T1" s="29"/>
    </row>
    <row r="2" spans="1:29" ht="18.75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29"/>
      <c r="O2" s="29"/>
      <c r="P2" s="29"/>
      <c r="Q2" s="29"/>
      <c r="R2" s="29"/>
      <c r="S2" s="29"/>
      <c r="T2" s="29"/>
    </row>
    <row r="3" spans="1:29" ht="18.75" x14ac:dyDescent="0.25">
      <c r="A3" s="65" t="s">
        <v>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29"/>
      <c r="O3" s="29"/>
      <c r="P3" s="29"/>
      <c r="Q3" s="29"/>
      <c r="R3" s="29"/>
      <c r="S3" s="29"/>
      <c r="T3" s="29"/>
    </row>
    <row r="4" spans="1:29" ht="19.5" thickBot="1" x14ac:dyDescent="0.3">
      <c r="A4" s="66" t="s">
        <v>126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29"/>
      <c r="O4" s="29"/>
      <c r="P4" s="29"/>
      <c r="Q4" s="29"/>
      <c r="R4" s="29"/>
      <c r="S4" s="29"/>
      <c r="T4" s="29"/>
    </row>
    <row r="5" spans="1:29" ht="15.75" thickBot="1" x14ac:dyDescent="0.3">
      <c r="A5" s="60" t="s">
        <v>4</v>
      </c>
      <c r="B5" s="60" t="s">
        <v>5</v>
      </c>
      <c r="C5" s="60" t="s">
        <v>6</v>
      </c>
      <c r="D5" s="60" t="s">
        <v>7</v>
      </c>
      <c r="E5" s="60" t="s">
        <v>8</v>
      </c>
      <c r="F5" s="62" t="s">
        <v>9</v>
      </c>
      <c r="G5" s="62" t="s">
        <v>10</v>
      </c>
      <c r="H5" s="71" t="s">
        <v>11</v>
      </c>
      <c r="I5" s="72"/>
      <c r="J5" s="72"/>
      <c r="K5" s="72"/>
      <c r="L5" s="72"/>
      <c r="M5" s="73"/>
      <c r="N5" s="29"/>
      <c r="O5" s="29"/>
      <c r="P5" s="29"/>
      <c r="Q5" s="29"/>
      <c r="R5" s="29"/>
      <c r="S5" s="29"/>
      <c r="T5" s="29"/>
    </row>
    <row r="6" spans="1:29" ht="105.75" thickBot="1" x14ac:dyDescent="0.3">
      <c r="A6" s="61"/>
      <c r="B6" s="61"/>
      <c r="C6" s="61"/>
      <c r="D6" s="61"/>
      <c r="E6" s="61"/>
      <c r="F6" s="63"/>
      <c r="G6" s="63"/>
      <c r="H6" s="3" t="s">
        <v>12</v>
      </c>
      <c r="I6" s="3" t="s">
        <v>13</v>
      </c>
      <c r="J6" s="3" t="s">
        <v>14</v>
      </c>
      <c r="K6" s="3" t="s">
        <v>49</v>
      </c>
      <c r="L6" s="3" t="s">
        <v>50</v>
      </c>
      <c r="M6" s="3" t="s">
        <v>48</v>
      </c>
      <c r="N6" s="29"/>
      <c r="O6" s="29"/>
      <c r="P6" s="29"/>
      <c r="Q6" s="29"/>
      <c r="R6" s="29"/>
      <c r="S6" s="29"/>
      <c r="T6" s="29"/>
    </row>
    <row r="7" spans="1:29" ht="15.75" thickBot="1" x14ac:dyDescent="0.3">
      <c r="A7" s="4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  <c r="H7" s="5">
        <v>8</v>
      </c>
      <c r="I7" s="5">
        <v>9</v>
      </c>
      <c r="J7" s="5">
        <v>10</v>
      </c>
      <c r="K7" s="5">
        <v>11</v>
      </c>
      <c r="L7" s="5">
        <v>12</v>
      </c>
      <c r="M7" s="5">
        <v>13</v>
      </c>
      <c r="N7" s="29"/>
      <c r="O7" s="29"/>
      <c r="P7" s="29"/>
      <c r="Q7" s="29"/>
      <c r="R7" s="29"/>
      <c r="S7" s="29"/>
      <c r="T7" s="29"/>
    </row>
    <row r="8" spans="1:29" ht="15.75" thickBot="1" x14ac:dyDescent="0.3">
      <c r="A8" s="74" t="s">
        <v>15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6"/>
      <c r="N8" s="29"/>
      <c r="O8" s="29"/>
      <c r="P8" s="29"/>
      <c r="Q8" s="29"/>
      <c r="R8" s="29"/>
      <c r="S8" s="29"/>
      <c r="T8" s="29"/>
    </row>
    <row r="9" spans="1:29" ht="30.75" thickBot="1" x14ac:dyDescent="0.3">
      <c r="A9" s="17">
        <v>1</v>
      </c>
      <c r="B9" s="13" t="s">
        <v>127</v>
      </c>
      <c r="C9" s="13" t="s">
        <v>128</v>
      </c>
      <c r="D9" s="14">
        <v>5</v>
      </c>
      <c r="E9" s="13" t="s">
        <v>129</v>
      </c>
      <c r="F9" s="14" t="s">
        <v>20</v>
      </c>
      <c r="G9" s="40">
        <f>H9+I9+J9+K9+L9+M9</f>
        <v>26081</v>
      </c>
      <c r="H9" s="41">
        <v>2673</v>
      </c>
      <c r="I9" s="41"/>
      <c r="J9" s="41">
        <v>23374</v>
      </c>
      <c r="K9" s="41">
        <v>34</v>
      </c>
      <c r="L9" s="41"/>
      <c r="M9" s="41"/>
      <c r="N9" s="29"/>
      <c r="O9" s="29"/>
      <c r="P9" s="29"/>
      <c r="Q9" s="29"/>
      <c r="R9" s="29"/>
      <c r="S9" s="29"/>
      <c r="T9" s="29"/>
      <c r="U9" s="29"/>
      <c r="V9" s="29"/>
      <c r="W9" s="29">
        <v>14901041.5</v>
      </c>
      <c r="X9" s="29">
        <v>3159810</v>
      </c>
      <c r="Y9" s="29">
        <v>11071411.5</v>
      </c>
      <c r="Z9" s="29">
        <v>669820</v>
      </c>
      <c r="AA9" s="29"/>
      <c r="AB9" s="29"/>
      <c r="AC9" s="29"/>
    </row>
    <row r="10" spans="1:29" ht="30.75" thickBot="1" x14ac:dyDescent="0.3">
      <c r="A10" s="17">
        <v>2</v>
      </c>
      <c r="B10" s="13" t="s">
        <v>16</v>
      </c>
      <c r="C10" s="13" t="s">
        <v>130</v>
      </c>
      <c r="D10" s="14">
        <v>8</v>
      </c>
      <c r="E10" s="13" t="s">
        <v>22</v>
      </c>
      <c r="F10" s="14" t="s">
        <v>20</v>
      </c>
      <c r="G10" s="40">
        <f t="shared" ref="G10:G19" si="0">H10+I10+J10+K10+L10+M10</f>
        <v>42159</v>
      </c>
      <c r="H10" s="41">
        <v>3903</v>
      </c>
      <c r="I10" s="41">
        <v>12546</v>
      </c>
      <c r="J10" s="41">
        <v>25672</v>
      </c>
      <c r="K10" s="41">
        <v>38</v>
      </c>
      <c r="L10" s="41"/>
      <c r="M10" s="41"/>
      <c r="N10" s="29"/>
      <c r="O10" s="29"/>
      <c r="P10" s="29"/>
      <c r="Q10" s="29"/>
      <c r="R10" s="29"/>
      <c r="S10" s="29"/>
      <c r="T10" s="29"/>
      <c r="U10" s="29"/>
      <c r="V10" s="29"/>
      <c r="W10" s="29">
        <v>47050175.600000001</v>
      </c>
      <c r="X10" s="29">
        <v>3581375.1</v>
      </c>
      <c r="Y10" s="29">
        <v>13417489.5</v>
      </c>
      <c r="Z10" s="29">
        <v>21332391.5</v>
      </c>
      <c r="AA10" s="29"/>
      <c r="AB10" s="29"/>
      <c r="AC10" s="29">
        <v>8718919.5</v>
      </c>
    </row>
    <row r="11" spans="1:29" ht="30.75" thickBot="1" x14ac:dyDescent="0.3">
      <c r="A11" s="17">
        <v>3</v>
      </c>
      <c r="B11" s="13" t="s">
        <v>16</v>
      </c>
      <c r="C11" s="13" t="s">
        <v>30</v>
      </c>
      <c r="D11" s="14">
        <v>4</v>
      </c>
      <c r="E11" s="13" t="s">
        <v>131</v>
      </c>
      <c r="F11" s="14" t="s">
        <v>20</v>
      </c>
      <c r="G11" s="40">
        <f t="shared" si="0"/>
        <v>17138</v>
      </c>
      <c r="H11" s="41">
        <v>1815</v>
      </c>
      <c r="I11" s="41">
        <v>4661</v>
      </c>
      <c r="J11" s="41">
        <v>10662</v>
      </c>
      <c r="K11" s="42"/>
      <c r="L11" s="42"/>
      <c r="M11" s="41"/>
      <c r="N11" s="29"/>
      <c r="O11" s="29"/>
      <c r="P11" s="29"/>
      <c r="Q11" s="29"/>
      <c r="R11" s="29"/>
      <c r="S11" s="29"/>
      <c r="T11" s="29"/>
      <c r="U11" s="29"/>
      <c r="V11" s="29"/>
      <c r="W11" s="29">
        <v>38515360.810000002</v>
      </c>
      <c r="X11" s="29">
        <v>3581375.1</v>
      </c>
      <c r="Y11" s="29">
        <v>15506227.99</v>
      </c>
      <c r="Z11" s="29">
        <v>11308095.220000001</v>
      </c>
      <c r="AA11" s="29"/>
      <c r="AB11" s="29"/>
      <c r="AC11" s="29">
        <v>8119662.5</v>
      </c>
    </row>
    <row r="12" spans="1:29" ht="30.75" thickBot="1" x14ac:dyDescent="0.3">
      <c r="A12" s="17">
        <v>4</v>
      </c>
      <c r="B12" s="13" t="s">
        <v>132</v>
      </c>
      <c r="C12" s="13" t="s">
        <v>133</v>
      </c>
      <c r="D12" s="14">
        <v>3</v>
      </c>
      <c r="E12" s="13" t="s">
        <v>60</v>
      </c>
      <c r="F12" s="14" t="s">
        <v>20</v>
      </c>
      <c r="G12" s="40">
        <f>H12+I12+J12+K12+L12+M12</f>
        <v>21677</v>
      </c>
      <c r="H12" s="41">
        <v>974</v>
      </c>
      <c r="I12" s="41">
        <v>2598</v>
      </c>
      <c r="J12" s="41">
        <v>18105</v>
      </c>
      <c r="K12" s="43"/>
      <c r="L12" s="43"/>
      <c r="M12" s="41"/>
      <c r="N12" s="29"/>
      <c r="O12" s="29"/>
      <c r="P12" s="29"/>
      <c r="Q12" s="29"/>
      <c r="R12" s="29"/>
      <c r="S12" s="29"/>
      <c r="T12" s="29"/>
      <c r="U12" s="29"/>
      <c r="V12" s="29"/>
      <c r="W12" s="29">
        <v>22871905</v>
      </c>
      <c r="X12" s="29">
        <v>3159810</v>
      </c>
      <c r="Y12" s="29">
        <v>11071411.5</v>
      </c>
      <c r="Z12" s="29">
        <v>8640683.5</v>
      </c>
      <c r="AA12" s="29"/>
      <c r="AB12" s="29"/>
      <c r="AC12" s="29"/>
    </row>
    <row r="13" spans="1:29" ht="30.75" thickBot="1" x14ac:dyDescent="0.3">
      <c r="A13" s="17">
        <v>5</v>
      </c>
      <c r="B13" s="13" t="s">
        <v>132</v>
      </c>
      <c r="C13" s="13" t="s">
        <v>133</v>
      </c>
      <c r="D13" s="14">
        <v>3</v>
      </c>
      <c r="E13" s="13" t="s">
        <v>19</v>
      </c>
      <c r="F13" s="14" t="s">
        <v>27</v>
      </c>
      <c r="G13" s="40">
        <f>H13+I13+J13+K13+L13+M13</f>
        <v>21677</v>
      </c>
      <c r="H13" s="41">
        <v>974</v>
      </c>
      <c r="I13" s="41">
        <v>2598</v>
      </c>
      <c r="J13" s="41">
        <v>18105</v>
      </c>
      <c r="K13" s="41"/>
      <c r="L13" s="41"/>
      <c r="M13" s="41"/>
      <c r="N13" s="29"/>
      <c r="O13" s="29"/>
      <c r="P13" s="29"/>
      <c r="Q13" s="29"/>
      <c r="R13" s="29"/>
      <c r="S13" s="29"/>
      <c r="T13" s="29"/>
      <c r="U13" s="29"/>
      <c r="V13" s="29"/>
      <c r="W13" s="29">
        <v>55606637.600000001</v>
      </c>
      <c r="X13" s="29">
        <v>5950612.7999999998</v>
      </c>
      <c r="Y13" s="29">
        <v>10684054.800000001</v>
      </c>
      <c r="Z13" s="29">
        <v>36265470</v>
      </c>
      <c r="AA13" s="29">
        <v>1235000</v>
      </c>
      <c r="AB13" s="29"/>
      <c r="AC13" s="29">
        <v>1471500</v>
      </c>
    </row>
    <row r="14" spans="1:29" ht="45.75" thickBot="1" x14ac:dyDescent="0.3">
      <c r="A14" s="17">
        <v>6</v>
      </c>
      <c r="B14" s="13" t="s">
        <v>134</v>
      </c>
      <c r="C14" s="13" t="s">
        <v>30</v>
      </c>
      <c r="D14" s="14">
        <v>3</v>
      </c>
      <c r="E14" s="13" t="s">
        <v>38</v>
      </c>
      <c r="F14" s="14" t="s">
        <v>27</v>
      </c>
      <c r="G14" s="40">
        <f t="shared" si="0"/>
        <v>28349</v>
      </c>
      <c r="H14" s="41">
        <v>1368</v>
      </c>
      <c r="I14" s="41">
        <v>1850</v>
      </c>
      <c r="J14" s="41">
        <v>25131</v>
      </c>
      <c r="K14" s="41"/>
      <c r="L14" s="41"/>
      <c r="M14" s="41"/>
      <c r="N14" s="29"/>
      <c r="O14" s="29"/>
      <c r="P14" s="29"/>
      <c r="Q14" s="29"/>
      <c r="R14" s="29"/>
      <c r="S14" s="29"/>
      <c r="T14" s="29"/>
      <c r="U14" s="29"/>
      <c r="V14" s="29"/>
      <c r="W14" s="29">
        <v>37511367.600000001</v>
      </c>
      <c r="X14" s="29">
        <v>5950612.7999999998</v>
      </c>
      <c r="Y14" s="29">
        <v>10684055.800000001</v>
      </c>
      <c r="Z14" s="29">
        <v>18170197</v>
      </c>
      <c r="AA14" s="29">
        <v>1235001</v>
      </c>
      <c r="AB14" s="29"/>
      <c r="AC14" s="29">
        <v>1471501</v>
      </c>
    </row>
    <row r="15" spans="1:29" ht="45.75" thickBot="1" x14ac:dyDescent="0.3">
      <c r="A15" s="17">
        <v>7</v>
      </c>
      <c r="B15" s="13" t="s">
        <v>134</v>
      </c>
      <c r="C15" s="14" t="s">
        <v>30</v>
      </c>
      <c r="D15" s="14">
        <v>3</v>
      </c>
      <c r="E15" s="13" t="s">
        <v>135</v>
      </c>
      <c r="F15" s="14" t="s">
        <v>27</v>
      </c>
      <c r="G15" s="40">
        <f t="shared" si="0"/>
        <v>8262</v>
      </c>
      <c r="H15" s="41">
        <v>1368</v>
      </c>
      <c r="I15" s="41">
        <v>1850</v>
      </c>
      <c r="J15" s="41">
        <v>5044</v>
      </c>
      <c r="K15" s="41"/>
      <c r="L15" s="41"/>
      <c r="M15" s="41"/>
      <c r="N15" s="29"/>
      <c r="O15" s="29"/>
      <c r="P15" s="29"/>
      <c r="Q15" s="29"/>
      <c r="R15" s="29"/>
      <c r="S15" s="29"/>
      <c r="T15" s="29"/>
      <c r="U15" s="29"/>
      <c r="V15" s="29"/>
      <c r="W15" s="29">
        <v>31395704.600000001</v>
      </c>
      <c r="X15" s="29">
        <v>1738833.6</v>
      </c>
      <c r="Y15" s="29">
        <v>4878900</v>
      </c>
      <c r="Z15" s="29">
        <v>24777971</v>
      </c>
      <c r="AA15" s="29"/>
      <c r="AB15" s="29"/>
      <c r="AC15" s="29"/>
    </row>
    <row r="16" spans="1:29" ht="45.75" thickBot="1" x14ac:dyDescent="0.3">
      <c r="A16" s="17">
        <v>8</v>
      </c>
      <c r="B16" s="13" t="s">
        <v>134</v>
      </c>
      <c r="C16" s="14" t="s">
        <v>30</v>
      </c>
      <c r="D16" s="14">
        <v>2</v>
      </c>
      <c r="E16" s="13" t="s">
        <v>136</v>
      </c>
      <c r="F16" s="14" t="s">
        <v>27</v>
      </c>
      <c r="G16" s="40">
        <f t="shared" si="0"/>
        <v>26964</v>
      </c>
      <c r="H16" s="41">
        <v>908</v>
      </c>
      <c r="I16" s="41">
        <v>925</v>
      </c>
      <c r="J16" s="41">
        <v>25131</v>
      </c>
      <c r="K16" s="41"/>
      <c r="L16" s="41"/>
      <c r="M16" s="41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</row>
    <row r="17" spans="1:29" ht="45.75" thickBot="1" x14ac:dyDescent="0.3">
      <c r="A17" s="17">
        <v>9</v>
      </c>
      <c r="B17" s="13" t="s">
        <v>134</v>
      </c>
      <c r="C17" s="14" t="s">
        <v>30</v>
      </c>
      <c r="D17" s="14">
        <v>2</v>
      </c>
      <c r="E17" s="13" t="s">
        <v>137</v>
      </c>
      <c r="F17" s="14" t="s">
        <v>27</v>
      </c>
      <c r="G17" s="40">
        <f t="shared" si="0"/>
        <v>26964</v>
      </c>
      <c r="H17" s="41">
        <v>908</v>
      </c>
      <c r="I17" s="41">
        <v>925</v>
      </c>
      <c r="J17" s="41">
        <v>25131</v>
      </c>
      <c r="K17" s="41"/>
      <c r="L17" s="41"/>
      <c r="M17" s="41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</row>
    <row r="18" spans="1:29" ht="30.75" thickBot="1" x14ac:dyDescent="0.3">
      <c r="A18" s="17">
        <v>10</v>
      </c>
      <c r="B18" s="13" t="s">
        <v>138</v>
      </c>
      <c r="C18" s="13" t="s">
        <v>139</v>
      </c>
      <c r="D18" s="14">
        <v>6</v>
      </c>
      <c r="E18" s="13" t="s">
        <v>140</v>
      </c>
      <c r="F18" s="14" t="s">
        <v>27</v>
      </c>
      <c r="G18" s="40">
        <f t="shared" si="0"/>
        <v>26103</v>
      </c>
      <c r="H18" s="41">
        <v>3373</v>
      </c>
      <c r="I18" s="41">
        <v>8284</v>
      </c>
      <c r="J18" s="41">
        <v>14348</v>
      </c>
      <c r="K18" s="41">
        <v>98</v>
      </c>
      <c r="L18" s="41"/>
      <c r="M18" s="41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</row>
    <row r="19" spans="1:29" ht="30.75" thickBot="1" x14ac:dyDescent="0.3">
      <c r="A19" s="17">
        <v>11</v>
      </c>
      <c r="B19" s="13" t="s">
        <v>138</v>
      </c>
      <c r="C19" s="13" t="s">
        <v>139</v>
      </c>
      <c r="D19" s="14">
        <v>6</v>
      </c>
      <c r="E19" s="13" t="s">
        <v>135</v>
      </c>
      <c r="F19" s="14" t="s">
        <v>27</v>
      </c>
      <c r="G19" s="40">
        <f t="shared" si="0"/>
        <v>26103</v>
      </c>
      <c r="H19" s="41">
        <v>3373</v>
      </c>
      <c r="I19" s="41">
        <v>8284</v>
      </c>
      <c r="J19" s="41">
        <v>14348</v>
      </c>
      <c r="K19" s="41">
        <v>98</v>
      </c>
      <c r="L19" s="42"/>
      <c r="M19" s="42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</row>
    <row r="20" spans="1:29" ht="15.75" thickBot="1" x14ac:dyDescent="0.3">
      <c r="A20" s="68" t="s">
        <v>40</v>
      </c>
      <c r="B20" s="69"/>
      <c r="C20" s="69"/>
      <c r="D20" s="69"/>
      <c r="E20" s="69"/>
      <c r="F20" s="70"/>
      <c r="G20" s="44">
        <f>SUM(G9:G19)</f>
        <v>271477</v>
      </c>
      <c r="H20" s="44">
        <f>SUM(H9:H19)</f>
        <v>21637</v>
      </c>
      <c r="I20" s="44">
        <f>SUM(I9:I19)</f>
        <v>44521</v>
      </c>
      <c r="J20" s="44">
        <f>SUM(J9:J19)</f>
        <v>205051</v>
      </c>
      <c r="K20" s="44">
        <f>SUM(K9:K19)</f>
        <v>268</v>
      </c>
      <c r="L20" s="37"/>
      <c r="M20" s="37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</row>
    <row r="21" spans="1:29" ht="15.75" thickBot="1" x14ac:dyDescent="0.3">
      <c r="A21" s="68" t="s">
        <v>41</v>
      </c>
      <c r="B21" s="69"/>
      <c r="C21" s="69"/>
      <c r="D21" s="69"/>
      <c r="E21" s="69"/>
      <c r="F21" s="70"/>
      <c r="G21" s="11"/>
      <c r="H21" s="11"/>
      <c r="I21" s="11"/>
      <c r="J21" s="11"/>
      <c r="K21" s="11"/>
      <c r="L21" s="11"/>
      <c r="M21" s="11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</row>
    <row r="24" spans="1:29" s="39" customFormat="1" ht="12.75" x14ac:dyDescent="0.2">
      <c r="A24" s="86" t="s">
        <v>42</v>
      </c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38"/>
      <c r="O24" s="38"/>
      <c r="P24" s="38"/>
      <c r="Q24" s="38"/>
      <c r="R24" s="38"/>
      <c r="S24" s="38"/>
      <c r="T24" s="38"/>
    </row>
    <row r="25" spans="1:29" s="39" customFormat="1" ht="12.75" x14ac:dyDescent="0.2">
      <c r="A25" s="85" t="s">
        <v>141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38"/>
      <c r="O25" s="38"/>
      <c r="P25" s="38"/>
      <c r="Q25" s="38"/>
      <c r="R25" s="38"/>
      <c r="S25" s="38"/>
      <c r="T25" s="38"/>
    </row>
    <row r="26" spans="1:29" s="39" customFormat="1" ht="12.75" x14ac:dyDescent="0.2">
      <c r="A26" s="85" t="s">
        <v>142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38"/>
      <c r="O26" s="38"/>
      <c r="P26" s="38"/>
      <c r="Q26" s="38"/>
      <c r="R26" s="38"/>
      <c r="S26" s="38"/>
      <c r="T26" s="38"/>
    </row>
    <row r="27" spans="1:29" s="39" customFormat="1" ht="12.75" x14ac:dyDescent="0.2">
      <c r="A27" s="85" t="s">
        <v>143</v>
      </c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38"/>
      <c r="O27" s="38"/>
      <c r="P27" s="38"/>
      <c r="Q27" s="38"/>
      <c r="R27" s="38"/>
      <c r="S27" s="38"/>
      <c r="T27" s="38"/>
    </row>
    <row r="28" spans="1:29" s="39" customFormat="1" ht="12.75" x14ac:dyDescent="0.2">
      <c r="A28" s="85" t="s">
        <v>144</v>
      </c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38"/>
      <c r="O28" s="38"/>
      <c r="P28" s="38"/>
      <c r="Q28" s="38"/>
      <c r="R28" s="38"/>
      <c r="S28" s="38"/>
      <c r="T28" s="38"/>
    </row>
    <row r="29" spans="1:29" s="39" customFormat="1" ht="12.75" x14ac:dyDescent="0.2">
      <c r="A29" s="85" t="s">
        <v>145</v>
      </c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38"/>
      <c r="O29" s="38"/>
      <c r="P29" s="38"/>
      <c r="Q29" s="38"/>
      <c r="R29" s="38"/>
      <c r="S29" s="38"/>
      <c r="T29" s="38"/>
    </row>
  </sheetData>
  <mergeCells count="20">
    <mergeCell ref="A2:M2"/>
    <mergeCell ref="A3:M3"/>
    <mergeCell ref="A4:M4"/>
    <mergeCell ref="A5:A6"/>
    <mergeCell ref="B5:B6"/>
    <mergeCell ref="C5:C6"/>
    <mergeCell ref="D5:D6"/>
    <mergeCell ref="E5:E6"/>
    <mergeCell ref="F5:F6"/>
    <mergeCell ref="G5:G6"/>
    <mergeCell ref="A26:M26"/>
    <mergeCell ref="A27:M27"/>
    <mergeCell ref="A28:M28"/>
    <mergeCell ref="A29:M29"/>
    <mergeCell ref="H5:M5"/>
    <mergeCell ref="A8:M8"/>
    <mergeCell ref="A20:F20"/>
    <mergeCell ref="A21:F21"/>
    <mergeCell ref="A24:M24"/>
    <mergeCell ref="A25:M2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1B635-34E0-4945-B4D0-0B774598D5CB}">
  <dimension ref="A1:AC36"/>
  <sheetViews>
    <sheetView workbookViewId="0">
      <selection activeCell="I23" sqref="I23"/>
    </sheetView>
  </sheetViews>
  <sheetFormatPr defaultRowHeight="15" x14ac:dyDescent="0.25"/>
  <cols>
    <col min="2" max="2" width="25.85546875" bestFit="1" customWidth="1"/>
    <col min="3" max="3" width="17.5703125" customWidth="1"/>
    <col min="4" max="4" width="11.5703125" bestFit="1" customWidth="1"/>
    <col min="5" max="5" width="22.85546875" bestFit="1" customWidth="1"/>
    <col min="6" max="6" width="15" bestFit="1" customWidth="1"/>
    <col min="7" max="7" width="11.28515625" bestFit="1" customWidth="1"/>
    <col min="8" max="8" width="10.140625" bestFit="1" customWidth="1"/>
    <col min="9" max="10" width="11.28515625" bestFit="1" customWidth="1"/>
    <col min="13" max="13" width="10.140625" bestFit="1" customWidth="1"/>
  </cols>
  <sheetData>
    <row r="1" spans="1:29" ht="18.75" x14ac:dyDescent="0.25">
      <c r="A1" s="36"/>
      <c r="N1" s="29"/>
      <c r="O1" s="29"/>
      <c r="P1" s="29"/>
      <c r="Q1" s="29"/>
      <c r="R1" s="29"/>
      <c r="S1" s="29"/>
      <c r="T1" s="29"/>
    </row>
    <row r="2" spans="1:29" ht="18.75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29"/>
      <c r="O2" s="29"/>
      <c r="P2" s="29"/>
      <c r="Q2" s="29"/>
      <c r="R2" s="29"/>
      <c r="S2" s="29"/>
      <c r="T2" s="29"/>
    </row>
    <row r="3" spans="1:29" ht="18.75" x14ac:dyDescent="0.25">
      <c r="A3" s="65" t="s">
        <v>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29"/>
      <c r="O3" s="29"/>
      <c r="P3" s="29"/>
      <c r="Q3" s="29"/>
      <c r="R3" s="29"/>
      <c r="S3" s="29"/>
      <c r="T3" s="29"/>
    </row>
    <row r="4" spans="1:29" ht="19.5" thickBot="1" x14ac:dyDescent="0.3">
      <c r="A4" s="66" t="s">
        <v>162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29"/>
      <c r="O4" s="29"/>
      <c r="P4" s="29"/>
      <c r="Q4" s="29"/>
      <c r="R4" s="29"/>
      <c r="S4" s="29"/>
      <c r="T4" s="29"/>
    </row>
    <row r="5" spans="1:29" ht="15.75" thickBot="1" x14ac:dyDescent="0.3">
      <c r="A5" s="60" t="s">
        <v>4</v>
      </c>
      <c r="B5" s="60" t="s">
        <v>5</v>
      </c>
      <c r="C5" s="60" t="s">
        <v>6</v>
      </c>
      <c r="D5" s="60" t="s">
        <v>7</v>
      </c>
      <c r="E5" s="60" t="s">
        <v>8</v>
      </c>
      <c r="F5" s="62" t="s">
        <v>9</v>
      </c>
      <c r="G5" s="62" t="s">
        <v>10</v>
      </c>
      <c r="H5" s="71" t="s">
        <v>11</v>
      </c>
      <c r="I5" s="72"/>
      <c r="J5" s="72"/>
      <c r="K5" s="72"/>
      <c r="L5" s="72"/>
      <c r="M5" s="73"/>
      <c r="N5" s="29"/>
      <c r="O5" s="29"/>
      <c r="P5" s="29"/>
      <c r="Q5" s="29"/>
      <c r="R5" s="29"/>
      <c r="S5" s="29"/>
      <c r="T5" s="29"/>
    </row>
    <row r="6" spans="1:29" ht="135.75" thickBot="1" x14ac:dyDescent="0.3">
      <c r="A6" s="61"/>
      <c r="B6" s="61"/>
      <c r="C6" s="61"/>
      <c r="D6" s="61"/>
      <c r="E6" s="61"/>
      <c r="F6" s="63"/>
      <c r="G6" s="63"/>
      <c r="H6" s="3" t="s">
        <v>12</v>
      </c>
      <c r="I6" s="3" t="s">
        <v>13</v>
      </c>
      <c r="J6" s="3" t="s">
        <v>14</v>
      </c>
      <c r="K6" s="3" t="s">
        <v>49</v>
      </c>
      <c r="L6" s="3" t="s">
        <v>50</v>
      </c>
      <c r="M6" s="3" t="s">
        <v>48</v>
      </c>
      <c r="N6" s="29"/>
      <c r="O6" s="29"/>
      <c r="P6" s="29"/>
      <c r="Q6" s="29"/>
      <c r="R6" s="29"/>
      <c r="S6" s="29"/>
      <c r="T6" s="29"/>
    </row>
    <row r="7" spans="1:29" ht="15.75" thickBot="1" x14ac:dyDescent="0.3">
      <c r="A7" s="4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  <c r="H7" s="5">
        <v>8</v>
      </c>
      <c r="I7" s="5">
        <v>9</v>
      </c>
      <c r="J7" s="5">
        <v>10</v>
      </c>
      <c r="K7" s="5">
        <v>11</v>
      </c>
      <c r="L7" s="5">
        <v>12</v>
      </c>
      <c r="M7" s="5">
        <v>13</v>
      </c>
      <c r="N7" s="29"/>
      <c r="O7" s="29"/>
      <c r="P7" s="29"/>
      <c r="Q7" s="29"/>
      <c r="R7" s="29"/>
      <c r="S7" s="29"/>
      <c r="T7" s="29"/>
    </row>
    <row r="8" spans="1:29" ht="15.75" thickBot="1" x14ac:dyDescent="0.3">
      <c r="A8" s="74" t="s">
        <v>15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6"/>
      <c r="N8" s="29"/>
      <c r="O8" s="29"/>
      <c r="P8" s="29"/>
      <c r="Q8" s="29"/>
      <c r="R8" s="29"/>
      <c r="S8" s="29"/>
      <c r="T8" s="29"/>
    </row>
    <row r="9" spans="1:29" ht="30.75" thickBot="1" x14ac:dyDescent="0.3">
      <c r="A9" s="46">
        <v>1</v>
      </c>
      <c r="B9" s="47" t="s">
        <v>132</v>
      </c>
      <c r="C9" s="47" t="s">
        <v>146</v>
      </c>
      <c r="D9" s="48">
        <v>4</v>
      </c>
      <c r="E9" s="47" t="s">
        <v>88</v>
      </c>
      <c r="F9" s="48" t="s">
        <v>27</v>
      </c>
      <c r="G9" s="49">
        <f>H9+I9+J9+K9+L9+M9</f>
        <v>50195.5</v>
      </c>
      <c r="H9" s="50">
        <v>2230</v>
      </c>
      <c r="I9" s="50">
        <v>7428.5</v>
      </c>
      <c r="J9" s="50">
        <v>38293</v>
      </c>
      <c r="K9" s="50">
        <v>155</v>
      </c>
      <c r="L9" s="50"/>
      <c r="M9" s="50">
        <v>2089</v>
      </c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</row>
    <row r="10" spans="1:29" ht="45.75" thickBot="1" x14ac:dyDescent="0.3">
      <c r="A10" s="46">
        <v>2</v>
      </c>
      <c r="B10" s="47" t="s">
        <v>147</v>
      </c>
      <c r="C10" s="47" t="s">
        <v>148</v>
      </c>
      <c r="D10" s="48">
        <v>60</v>
      </c>
      <c r="E10" s="47" t="s">
        <v>149</v>
      </c>
      <c r="F10" s="48" t="s">
        <v>27</v>
      </c>
      <c r="G10" s="49">
        <f t="shared" ref="G10:G26" si="0">H10+I10+J10+K10+L10+M10</f>
        <v>25501.989999999998</v>
      </c>
      <c r="H10" s="50">
        <v>13406</v>
      </c>
      <c r="I10" s="50"/>
      <c r="J10" s="50">
        <v>9712.74</v>
      </c>
      <c r="K10" s="50"/>
      <c r="L10" s="50">
        <v>797.77</v>
      </c>
      <c r="M10" s="50">
        <v>1585.48</v>
      </c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</row>
    <row r="11" spans="1:29" ht="30.75" thickBot="1" x14ac:dyDescent="0.3">
      <c r="A11" s="17">
        <v>3</v>
      </c>
      <c r="B11" s="13" t="s">
        <v>150</v>
      </c>
      <c r="C11" s="13" t="s">
        <v>80</v>
      </c>
      <c r="D11" s="14">
        <v>4</v>
      </c>
      <c r="E11" s="13" t="s">
        <v>59</v>
      </c>
      <c r="F11" s="14" t="s">
        <v>20</v>
      </c>
      <c r="G11" s="49">
        <f t="shared" si="0"/>
        <v>41346.239999999998</v>
      </c>
      <c r="H11" s="41">
        <v>2013.68</v>
      </c>
      <c r="I11" s="41">
        <v>12367.38</v>
      </c>
      <c r="J11" s="41">
        <v>26965.18</v>
      </c>
      <c r="K11" s="42"/>
      <c r="L11" s="42"/>
      <c r="M11" s="41"/>
      <c r="N11" s="29"/>
      <c r="O11" s="29"/>
      <c r="P11" s="29"/>
      <c r="Q11" s="29"/>
      <c r="R11" s="29"/>
      <c r="S11" s="29"/>
      <c r="T11" s="29"/>
      <c r="U11" s="29"/>
      <c r="V11" s="29"/>
      <c r="W11" s="29">
        <v>38515360.810000002</v>
      </c>
      <c r="X11" s="29">
        <v>3581375.1</v>
      </c>
      <c r="Y11" s="29">
        <v>15506227.99</v>
      </c>
      <c r="Z11" s="29">
        <v>11308095.220000001</v>
      </c>
      <c r="AA11" s="29"/>
      <c r="AB11" s="29"/>
      <c r="AC11" s="29">
        <v>8119662.5</v>
      </c>
    </row>
    <row r="12" spans="1:29" ht="30.75" thickBot="1" x14ac:dyDescent="0.3">
      <c r="A12" s="17">
        <v>4</v>
      </c>
      <c r="B12" s="13" t="s">
        <v>151</v>
      </c>
      <c r="C12" s="13" t="s">
        <v>34</v>
      </c>
      <c r="D12" s="14">
        <v>10</v>
      </c>
      <c r="E12" s="13" t="s">
        <v>152</v>
      </c>
      <c r="F12" s="14" t="s">
        <v>20</v>
      </c>
      <c r="G12" s="49">
        <f t="shared" si="0"/>
        <v>19181.900000000001</v>
      </c>
      <c r="H12" s="41">
        <v>3252.5</v>
      </c>
      <c r="I12" s="41">
        <v>11397</v>
      </c>
      <c r="J12" s="41">
        <v>4532.3999999999996</v>
      </c>
      <c r="K12" s="43"/>
      <c r="L12" s="43"/>
      <c r="M12" s="41"/>
      <c r="N12" s="29"/>
      <c r="O12" s="29"/>
      <c r="P12" s="29"/>
      <c r="Q12" s="29"/>
      <c r="R12" s="29"/>
      <c r="S12" s="29"/>
      <c r="T12" s="29"/>
      <c r="U12" s="29"/>
      <c r="V12" s="29"/>
      <c r="W12" s="29">
        <v>22871905</v>
      </c>
      <c r="X12" s="29">
        <v>3159810</v>
      </c>
      <c r="Y12" s="29">
        <v>11071411.5</v>
      </c>
      <c r="Z12" s="29">
        <v>8640683.5</v>
      </c>
      <c r="AA12" s="29"/>
      <c r="AB12" s="29"/>
      <c r="AC12" s="29"/>
    </row>
    <row r="13" spans="1:29" ht="30.75" thickBot="1" x14ac:dyDescent="0.3">
      <c r="A13" s="17">
        <v>5</v>
      </c>
      <c r="B13" s="13" t="s">
        <v>153</v>
      </c>
      <c r="C13" s="13" t="s">
        <v>154</v>
      </c>
      <c r="D13" s="14">
        <v>6</v>
      </c>
      <c r="E13" s="13" t="s">
        <v>155</v>
      </c>
      <c r="F13" s="14" t="s">
        <v>27</v>
      </c>
      <c r="G13" s="49">
        <f t="shared" si="0"/>
        <v>102670.5</v>
      </c>
      <c r="H13" s="41">
        <v>3480.4</v>
      </c>
      <c r="I13" s="41">
        <v>9590.48</v>
      </c>
      <c r="J13" s="41">
        <v>87214.89</v>
      </c>
      <c r="K13" s="41"/>
      <c r="L13" s="41"/>
      <c r="M13" s="41">
        <v>2384.73</v>
      </c>
      <c r="N13" s="29"/>
      <c r="O13" s="29"/>
      <c r="P13" s="29"/>
      <c r="Q13" s="29"/>
      <c r="R13" s="29"/>
      <c r="S13" s="29"/>
      <c r="T13" s="29"/>
      <c r="U13" s="29"/>
      <c r="V13" s="29"/>
      <c r="W13" s="29">
        <v>55606637.600000001</v>
      </c>
      <c r="X13" s="29">
        <v>5950612.7999999998</v>
      </c>
      <c r="Y13" s="29">
        <v>10684054.800000001</v>
      </c>
      <c r="Z13" s="29">
        <v>36265470</v>
      </c>
      <c r="AA13" s="29">
        <v>1235000</v>
      </c>
      <c r="AB13" s="29"/>
      <c r="AC13" s="29">
        <v>1471500</v>
      </c>
    </row>
    <row r="14" spans="1:29" ht="30.75" thickBot="1" x14ac:dyDescent="0.3">
      <c r="A14" s="17">
        <v>6</v>
      </c>
      <c r="B14" s="13" t="s">
        <v>156</v>
      </c>
      <c r="C14" s="13" t="s">
        <v>157</v>
      </c>
      <c r="D14" s="14">
        <v>3</v>
      </c>
      <c r="E14" s="13" t="s">
        <v>60</v>
      </c>
      <c r="F14" s="14" t="s">
        <v>27</v>
      </c>
      <c r="G14" s="49">
        <f t="shared" si="0"/>
        <v>35434.990000000005</v>
      </c>
      <c r="H14" s="41">
        <v>1164.4000000000001</v>
      </c>
      <c r="I14" s="41">
        <v>1136.22</v>
      </c>
      <c r="J14" s="41">
        <v>32237.47</v>
      </c>
      <c r="K14" s="41"/>
      <c r="L14" s="41"/>
      <c r="M14" s="41">
        <v>896.9</v>
      </c>
      <c r="N14" s="29"/>
      <c r="O14" s="29"/>
      <c r="P14" s="29"/>
      <c r="Q14" s="29"/>
      <c r="R14" s="29"/>
      <c r="S14" s="29"/>
      <c r="T14" s="29"/>
      <c r="U14" s="29"/>
      <c r="V14" s="29"/>
      <c r="W14" s="29">
        <v>37511367.600000001</v>
      </c>
      <c r="X14" s="29">
        <v>5950612.7999999998</v>
      </c>
      <c r="Y14" s="29">
        <v>10684055.800000001</v>
      </c>
      <c r="Z14" s="29">
        <v>18170197</v>
      </c>
      <c r="AA14" s="29">
        <v>1235001</v>
      </c>
      <c r="AB14" s="29"/>
      <c r="AC14" s="29">
        <v>1471501</v>
      </c>
    </row>
    <row r="15" spans="1:29" ht="30.75" thickBot="1" x14ac:dyDescent="0.3">
      <c r="A15" s="17">
        <v>7</v>
      </c>
      <c r="B15" s="13" t="s">
        <v>156</v>
      </c>
      <c r="C15" s="13" t="s">
        <v>157</v>
      </c>
      <c r="D15" s="14">
        <v>3</v>
      </c>
      <c r="E15" s="13" t="s">
        <v>19</v>
      </c>
      <c r="F15" s="14" t="s">
        <v>27</v>
      </c>
      <c r="G15" s="49">
        <f t="shared" si="0"/>
        <v>35434.990000000005</v>
      </c>
      <c r="H15" s="41">
        <v>1164.4000000000001</v>
      </c>
      <c r="I15" s="41">
        <v>1136.22</v>
      </c>
      <c r="J15" s="41">
        <v>32237.47</v>
      </c>
      <c r="K15" s="41"/>
      <c r="L15" s="41"/>
      <c r="M15" s="41">
        <v>896.9</v>
      </c>
      <c r="N15" s="29"/>
      <c r="O15" s="29"/>
      <c r="P15" s="29"/>
      <c r="Q15" s="29"/>
      <c r="R15" s="29"/>
      <c r="S15" s="29"/>
      <c r="T15" s="29"/>
      <c r="U15" s="29"/>
      <c r="V15" s="29"/>
      <c r="W15" s="29">
        <v>31395704.600000001</v>
      </c>
      <c r="X15" s="29">
        <v>1738833.6</v>
      </c>
      <c r="Y15" s="29">
        <v>4878900</v>
      </c>
      <c r="Z15" s="29">
        <v>24777971</v>
      </c>
      <c r="AA15" s="29"/>
      <c r="AB15" s="29"/>
      <c r="AC15" s="29"/>
    </row>
    <row r="16" spans="1:29" ht="30.75" thickBot="1" x14ac:dyDescent="0.3">
      <c r="A16" s="17">
        <v>8</v>
      </c>
      <c r="B16" s="13" t="s">
        <v>153</v>
      </c>
      <c r="C16" s="14" t="s">
        <v>30</v>
      </c>
      <c r="D16" s="14">
        <v>3</v>
      </c>
      <c r="E16" s="13" t="s">
        <v>60</v>
      </c>
      <c r="F16" s="14" t="s">
        <v>27</v>
      </c>
      <c r="G16" s="49">
        <f t="shared" si="0"/>
        <v>29004.79</v>
      </c>
      <c r="H16" s="41">
        <v>1362.9</v>
      </c>
      <c r="I16" s="41">
        <v>3115</v>
      </c>
      <c r="J16" s="41">
        <v>24526.89</v>
      </c>
      <c r="K16" s="41"/>
      <c r="L16" s="41"/>
      <c r="M16" s="41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</row>
    <row r="17" spans="1:29" ht="30.75" thickBot="1" x14ac:dyDescent="0.3">
      <c r="A17" s="17">
        <v>9</v>
      </c>
      <c r="B17" s="13" t="s">
        <v>153</v>
      </c>
      <c r="C17" s="14" t="s">
        <v>30</v>
      </c>
      <c r="D17" s="14">
        <v>3</v>
      </c>
      <c r="E17" s="13" t="s">
        <v>63</v>
      </c>
      <c r="F17" s="14" t="s">
        <v>27</v>
      </c>
      <c r="G17" s="49">
        <f t="shared" si="0"/>
        <v>28973.17</v>
      </c>
      <c r="H17" s="41">
        <v>1362.9</v>
      </c>
      <c r="I17" s="41">
        <v>3115</v>
      </c>
      <c r="J17" s="50">
        <v>24495.27</v>
      </c>
      <c r="K17" s="41"/>
      <c r="L17" s="41"/>
      <c r="M17" s="41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</row>
    <row r="18" spans="1:29" ht="30.75" thickBot="1" x14ac:dyDescent="0.3">
      <c r="A18" s="46">
        <v>10</v>
      </c>
      <c r="B18" s="13" t="s">
        <v>153</v>
      </c>
      <c r="C18" s="14" t="s">
        <v>30</v>
      </c>
      <c r="D18" s="48">
        <v>3</v>
      </c>
      <c r="E18" s="47" t="s">
        <v>158</v>
      </c>
      <c r="F18" s="48" t="s">
        <v>27</v>
      </c>
      <c r="G18" s="49">
        <f t="shared" si="0"/>
        <v>28973.17</v>
      </c>
      <c r="H18" s="41">
        <v>1362.9</v>
      </c>
      <c r="I18" s="41">
        <v>3115</v>
      </c>
      <c r="J18" s="50">
        <v>24495.27</v>
      </c>
      <c r="K18" s="50"/>
      <c r="L18" s="50"/>
      <c r="M18" s="50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</row>
    <row r="19" spans="1:29" ht="30.75" thickBot="1" x14ac:dyDescent="0.3">
      <c r="A19" s="46">
        <v>11</v>
      </c>
      <c r="B19" s="47" t="s">
        <v>159</v>
      </c>
      <c r="C19" s="47" t="s">
        <v>30</v>
      </c>
      <c r="D19" s="48">
        <v>7</v>
      </c>
      <c r="E19" s="47" t="s">
        <v>63</v>
      </c>
      <c r="F19" s="48" t="s">
        <v>27</v>
      </c>
      <c r="G19" s="49">
        <f t="shared" si="0"/>
        <v>40541.129999999997</v>
      </c>
      <c r="H19" s="50">
        <v>3170.28</v>
      </c>
      <c r="I19" s="50">
        <v>10093</v>
      </c>
      <c r="J19" s="50">
        <v>27277.85</v>
      </c>
      <c r="K19" s="50"/>
      <c r="L19" s="50"/>
      <c r="M19" s="50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</row>
    <row r="20" spans="1:29" ht="30.75" thickBot="1" x14ac:dyDescent="0.3">
      <c r="A20" s="17">
        <v>12</v>
      </c>
      <c r="B20" s="13" t="s">
        <v>132</v>
      </c>
      <c r="C20" s="13" t="s">
        <v>157</v>
      </c>
      <c r="D20" s="14">
        <v>4</v>
      </c>
      <c r="E20" s="13" t="s">
        <v>66</v>
      </c>
      <c r="F20" s="14" t="s">
        <v>27</v>
      </c>
      <c r="G20" s="49">
        <f t="shared" si="0"/>
        <v>34083.81</v>
      </c>
      <c r="H20" s="41">
        <v>2322.81</v>
      </c>
      <c r="I20" s="41"/>
      <c r="J20" s="41">
        <v>31761</v>
      </c>
      <c r="K20" s="41"/>
      <c r="L20" s="41"/>
      <c r="M20" s="41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</row>
    <row r="21" spans="1:29" ht="30.75" thickBot="1" x14ac:dyDescent="0.3">
      <c r="A21" s="17">
        <v>13</v>
      </c>
      <c r="B21" s="13" t="s">
        <v>160</v>
      </c>
      <c r="C21" s="13" t="s">
        <v>148</v>
      </c>
      <c r="D21" s="14">
        <v>5</v>
      </c>
      <c r="E21" s="13" t="s">
        <v>59</v>
      </c>
      <c r="F21" s="14" t="s">
        <v>27</v>
      </c>
      <c r="G21" s="49">
        <f t="shared" si="0"/>
        <v>36418.449999999997</v>
      </c>
      <c r="H21" s="41">
        <v>2553.65</v>
      </c>
      <c r="I21" s="41">
        <v>14165</v>
      </c>
      <c r="J21" s="41">
        <v>18129.3</v>
      </c>
      <c r="K21" s="41"/>
      <c r="L21" s="41"/>
      <c r="M21" s="41">
        <v>1570.5</v>
      </c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</row>
    <row r="22" spans="1:29" ht="30.75" thickBot="1" x14ac:dyDescent="0.3">
      <c r="A22" s="17">
        <v>14</v>
      </c>
      <c r="B22" s="13" t="s">
        <v>160</v>
      </c>
      <c r="C22" s="13" t="s">
        <v>148</v>
      </c>
      <c r="D22" s="14">
        <v>5</v>
      </c>
      <c r="E22" s="13" t="s">
        <v>19</v>
      </c>
      <c r="F22" s="14" t="s">
        <v>27</v>
      </c>
      <c r="G22" s="49">
        <f t="shared" si="0"/>
        <v>36418.449999999997</v>
      </c>
      <c r="H22" s="41">
        <v>2553.65</v>
      </c>
      <c r="I22" s="41">
        <v>14165</v>
      </c>
      <c r="J22" s="41">
        <v>18129.3</v>
      </c>
      <c r="K22" s="41"/>
      <c r="L22" s="41"/>
      <c r="M22" s="41">
        <v>1570.5</v>
      </c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</row>
    <row r="23" spans="1:29" ht="30.75" thickBot="1" x14ac:dyDescent="0.3">
      <c r="A23" s="17">
        <v>15</v>
      </c>
      <c r="B23" s="13" t="s">
        <v>161</v>
      </c>
      <c r="C23" s="13" t="s">
        <v>87</v>
      </c>
      <c r="D23" s="14">
        <v>5</v>
      </c>
      <c r="E23" s="13" t="s">
        <v>59</v>
      </c>
      <c r="F23" s="14" t="s">
        <v>27</v>
      </c>
      <c r="G23" s="49">
        <f t="shared" si="0"/>
        <v>32426.78</v>
      </c>
      <c r="H23" s="41">
        <v>2287</v>
      </c>
      <c r="I23" s="41">
        <v>4173</v>
      </c>
      <c r="J23" s="41">
        <v>24396.28</v>
      </c>
      <c r="K23" s="41"/>
      <c r="L23" s="41"/>
      <c r="M23" s="41">
        <v>1570.5</v>
      </c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</row>
    <row r="24" spans="1:29" ht="30.75" thickBot="1" x14ac:dyDescent="0.3">
      <c r="A24" s="17">
        <v>16</v>
      </c>
      <c r="B24" s="13" t="s">
        <v>161</v>
      </c>
      <c r="C24" s="13" t="s">
        <v>87</v>
      </c>
      <c r="D24" s="14">
        <v>5</v>
      </c>
      <c r="E24" s="13" t="s">
        <v>19</v>
      </c>
      <c r="F24" s="14" t="s">
        <v>27</v>
      </c>
      <c r="G24" s="49">
        <f t="shared" si="0"/>
        <v>32426.78</v>
      </c>
      <c r="H24" s="41">
        <v>2287</v>
      </c>
      <c r="I24" s="41">
        <v>4173</v>
      </c>
      <c r="J24" s="41">
        <v>24396.28</v>
      </c>
      <c r="K24" s="41"/>
      <c r="L24" s="41"/>
      <c r="M24" s="41">
        <v>1570.5</v>
      </c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</row>
    <row r="25" spans="1:29" ht="30.75" thickBot="1" x14ac:dyDescent="0.3">
      <c r="A25" s="17">
        <v>17</v>
      </c>
      <c r="B25" s="13" t="s">
        <v>161</v>
      </c>
      <c r="C25" s="13" t="s">
        <v>87</v>
      </c>
      <c r="D25" s="14">
        <v>5</v>
      </c>
      <c r="E25" s="13" t="s">
        <v>137</v>
      </c>
      <c r="F25" s="14" t="s">
        <v>27</v>
      </c>
      <c r="G25" s="49">
        <f t="shared" si="0"/>
        <v>32426.78</v>
      </c>
      <c r="H25" s="41">
        <v>2287</v>
      </c>
      <c r="I25" s="41">
        <v>4173</v>
      </c>
      <c r="J25" s="41">
        <v>24396.28</v>
      </c>
      <c r="K25" s="41"/>
      <c r="L25" s="41"/>
      <c r="M25" s="41">
        <v>1570.5</v>
      </c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</row>
    <row r="26" spans="1:29" ht="30.75" thickBot="1" x14ac:dyDescent="0.3">
      <c r="A26" s="17">
        <v>18</v>
      </c>
      <c r="B26" s="13" t="s">
        <v>161</v>
      </c>
      <c r="C26" s="13" t="s">
        <v>87</v>
      </c>
      <c r="D26" s="14">
        <v>5</v>
      </c>
      <c r="E26" s="13" t="s">
        <v>131</v>
      </c>
      <c r="F26" s="14" t="s">
        <v>27</v>
      </c>
      <c r="G26" s="49">
        <f t="shared" si="0"/>
        <v>32426.78</v>
      </c>
      <c r="H26" s="41">
        <v>2287</v>
      </c>
      <c r="I26" s="41">
        <v>4173</v>
      </c>
      <c r="J26" s="41">
        <v>24396.28</v>
      </c>
      <c r="K26" s="41"/>
      <c r="L26" s="41"/>
      <c r="M26" s="41">
        <v>1570.5</v>
      </c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</row>
    <row r="27" spans="1:29" ht="15.75" thickBot="1" x14ac:dyDescent="0.3">
      <c r="A27" s="68" t="s">
        <v>40</v>
      </c>
      <c r="B27" s="69"/>
      <c r="C27" s="69"/>
      <c r="D27" s="69"/>
      <c r="E27" s="69"/>
      <c r="F27" s="70"/>
      <c r="G27" s="51"/>
      <c r="H27" s="52"/>
      <c r="I27" s="52"/>
      <c r="J27" s="52"/>
      <c r="K27" s="52"/>
      <c r="L27" s="52"/>
      <c r="M27" s="52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</row>
    <row r="28" spans="1:29" ht="15.75" thickBot="1" x14ac:dyDescent="0.3">
      <c r="A28" s="68" t="s">
        <v>41</v>
      </c>
      <c r="B28" s="69"/>
      <c r="C28" s="69"/>
      <c r="D28" s="69"/>
      <c r="E28" s="69"/>
      <c r="F28" s="70"/>
      <c r="G28" s="11"/>
      <c r="H28" s="11"/>
      <c r="I28" s="11"/>
      <c r="J28" s="11"/>
      <c r="K28" s="11"/>
      <c r="L28" s="11"/>
      <c r="M28" s="11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</row>
    <row r="31" spans="1:29" s="39" customFormat="1" ht="12.75" x14ac:dyDescent="0.2">
      <c r="A31" s="86" t="s">
        <v>42</v>
      </c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38"/>
      <c r="O31" s="38"/>
      <c r="P31" s="38"/>
      <c r="Q31" s="38"/>
      <c r="R31" s="38"/>
      <c r="S31" s="38"/>
      <c r="T31" s="38"/>
    </row>
    <row r="32" spans="1:29" s="39" customFormat="1" ht="12.75" x14ac:dyDescent="0.2">
      <c r="A32" s="85" t="s">
        <v>141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38"/>
      <c r="O32" s="38"/>
      <c r="P32" s="38"/>
      <c r="Q32" s="38"/>
      <c r="R32" s="38"/>
      <c r="S32" s="38"/>
      <c r="T32" s="38"/>
    </row>
    <row r="33" spans="1:20" s="39" customFormat="1" ht="12.75" x14ac:dyDescent="0.2">
      <c r="A33" s="85" t="s">
        <v>142</v>
      </c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38"/>
      <c r="O33" s="38"/>
      <c r="P33" s="38"/>
      <c r="Q33" s="38"/>
      <c r="R33" s="38"/>
      <c r="S33" s="38"/>
      <c r="T33" s="38"/>
    </row>
    <row r="34" spans="1:20" s="39" customFormat="1" ht="12.75" x14ac:dyDescent="0.2">
      <c r="A34" s="85" t="s">
        <v>143</v>
      </c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38"/>
      <c r="O34" s="38"/>
      <c r="P34" s="38"/>
      <c r="Q34" s="38"/>
      <c r="R34" s="38"/>
      <c r="S34" s="38"/>
      <c r="T34" s="38"/>
    </row>
    <row r="35" spans="1:20" s="39" customFormat="1" ht="12.75" x14ac:dyDescent="0.2">
      <c r="A35" s="85" t="s">
        <v>144</v>
      </c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38"/>
      <c r="O35" s="38"/>
      <c r="P35" s="38"/>
      <c r="Q35" s="38"/>
      <c r="R35" s="38"/>
      <c r="S35" s="38"/>
      <c r="T35" s="38"/>
    </row>
    <row r="36" spans="1:20" s="39" customFormat="1" ht="12.75" x14ac:dyDescent="0.2">
      <c r="A36" s="85" t="s">
        <v>145</v>
      </c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38"/>
      <c r="O36" s="38"/>
      <c r="P36" s="38"/>
      <c r="Q36" s="38"/>
      <c r="R36" s="38"/>
      <c r="S36" s="38"/>
      <c r="T36" s="38"/>
    </row>
  </sheetData>
  <mergeCells count="20">
    <mergeCell ref="A33:M33"/>
    <mergeCell ref="A34:M34"/>
    <mergeCell ref="A35:M35"/>
    <mergeCell ref="A36:M36"/>
    <mergeCell ref="H5:M5"/>
    <mergeCell ref="A8:M8"/>
    <mergeCell ref="A27:F27"/>
    <mergeCell ref="A28:F28"/>
    <mergeCell ref="A31:M31"/>
    <mergeCell ref="A32:M32"/>
    <mergeCell ref="A2:M2"/>
    <mergeCell ref="A3:M3"/>
    <mergeCell ref="A4:M4"/>
    <mergeCell ref="A5:A6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AAF96-4CCE-421D-A942-F09786C229B8}">
  <dimension ref="A1:AC26"/>
  <sheetViews>
    <sheetView topLeftCell="A4" workbookViewId="0">
      <selection activeCell="G18" sqref="G18"/>
    </sheetView>
  </sheetViews>
  <sheetFormatPr defaultRowHeight="15" x14ac:dyDescent="0.25"/>
  <cols>
    <col min="2" max="2" width="29.5703125" customWidth="1"/>
    <col min="3" max="3" width="17.5703125" customWidth="1"/>
    <col min="4" max="4" width="11.5703125" bestFit="1" customWidth="1"/>
    <col min="5" max="5" width="22.85546875" bestFit="1" customWidth="1"/>
    <col min="6" max="6" width="15" bestFit="1" customWidth="1"/>
    <col min="7" max="7" width="11.28515625" bestFit="1" customWidth="1"/>
    <col min="8" max="8" width="10.140625" bestFit="1" customWidth="1"/>
    <col min="9" max="10" width="11.28515625" bestFit="1" customWidth="1"/>
    <col min="13" max="13" width="10.140625" bestFit="1" customWidth="1"/>
  </cols>
  <sheetData>
    <row r="1" spans="1:29" ht="18.75" x14ac:dyDescent="0.25">
      <c r="A1" s="45"/>
      <c r="N1" s="29"/>
      <c r="O1" s="29"/>
      <c r="P1" s="29"/>
      <c r="Q1" s="29"/>
      <c r="R1" s="29"/>
      <c r="S1" s="29"/>
      <c r="T1" s="29"/>
    </row>
    <row r="2" spans="1:29" ht="18.75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29"/>
      <c r="O2" s="29"/>
      <c r="P2" s="29"/>
      <c r="Q2" s="29"/>
      <c r="R2" s="29"/>
      <c r="S2" s="29"/>
      <c r="T2" s="29"/>
    </row>
    <row r="3" spans="1:29" ht="18.75" x14ac:dyDescent="0.25">
      <c r="A3" s="65" t="s">
        <v>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29"/>
      <c r="O3" s="29"/>
      <c r="P3" s="29"/>
      <c r="Q3" s="29"/>
      <c r="R3" s="29"/>
      <c r="S3" s="29"/>
      <c r="T3" s="29"/>
    </row>
    <row r="4" spans="1:29" ht="19.5" thickBot="1" x14ac:dyDescent="0.3">
      <c r="A4" s="66" t="s">
        <v>163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29"/>
      <c r="O4" s="29"/>
      <c r="P4" s="29"/>
      <c r="Q4" s="29"/>
      <c r="R4" s="29"/>
      <c r="S4" s="29"/>
      <c r="T4" s="29"/>
    </row>
    <row r="5" spans="1:29" ht="15.75" thickBot="1" x14ac:dyDescent="0.3">
      <c r="A5" s="60" t="s">
        <v>4</v>
      </c>
      <c r="B5" s="60" t="s">
        <v>5</v>
      </c>
      <c r="C5" s="60" t="s">
        <v>6</v>
      </c>
      <c r="D5" s="60" t="s">
        <v>7</v>
      </c>
      <c r="E5" s="60" t="s">
        <v>8</v>
      </c>
      <c r="F5" s="62" t="s">
        <v>9</v>
      </c>
      <c r="G5" s="62" t="s">
        <v>10</v>
      </c>
      <c r="H5" s="71" t="s">
        <v>11</v>
      </c>
      <c r="I5" s="72"/>
      <c r="J5" s="72"/>
      <c r="K5" s="72"/>
      <c r="L5" s="72"/>
      <c r="M5" s="73"/>
      <c r="N5" s="29"/>
      <c r="O5" s="29"/>
      <c r="P5" s="29"/>
      <c r="Q5" s="29"/>
      <c r="R5" s="29"/>
      <c r="S5" s="29"/>
      <c r="T5" s="29"/>
    </row>
    <row r="6" spans="1:29" ht="135.75" thickBot="1" x14ac:dyDescent="0.3">
      <c r="A6" s="61"/>
      <c r="B6" s="61"/>
      <c r="C6" s="61"/>
      <c r="D6" s="61"/>
      <c r="E6" s="61"/>
      <c r="F6" s="63"/>
      <c r="G6" s="63"/>
      <c r="H6" s="3" t="s">
        <v>12</v>
      </c>
      <c r="I6" s="3" t="s">
        <v>13</v>
      </c>
      <c r="J6" s="3" t="s">
        <v>14</v>
      </c>
      <c r="K6" s="3" t="s">
        <v>49</v>
      </c>
      <c r="L6" s="3" t="s">
        <v>50</v>
      </c>
      <c r="M6" s="3" t="s">
        <v>48</v>
      </c>
      <c r="N6" s="29"/>
      <c r="O6" s="29"/>
      <c r="P6" s="29"/>
      <c r="Q6" s="29"/>
      <c r="R6" s="29"/>
      <c r="S6" s="29"/>
      <c r="T6" s="29"/>
    </row>
    <row r="7" spans="1:29" ht="15.75" thickBot="1" x14ac:dyDescent="0.3">
      <c r="A7" s="4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  <c r="H7" s="5">
        <v>8</v>
      </c>
      <c r="I7" s="5">
        <v>9</v>
      </c>
      <c r="J7" s="5">
        <v>10</v>
      </c>
      <c r="K7" s="5">
        <v>11</v>
      </c>
      <c r="L7" s="5">
        <v>12</v>
      </c>
      <c r="M7" s="5">
        <v>13</v>
      </c>
      <c r="N7" s="29"/>
      <c r="O7" s="29"/>
      <c r="P7" s="29"/>
      <c r="Q7" s="29"/>
      <c r="R7" s="29"/>
      <c r="S7" s="29"/>
      <c r="T7" s="29"/>
    </row>
    <row r="8" spans="1:29" ht="15.75" thickBot="1" x14ac:dyDescent="0.3">
      <c r="A8" s="74" t="s">
        <v>15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6"/>
      <c r="N8" s="29"/>
      <c r="O8" s="29"/>
      <c r="P8" s="29"/>
      <c r="Q8" s="29"/>
      <c r="R8" s="29"/>
      <c r="S8" s="29"/>
      <c r="T8" s="29"/>
    </row>
    <row r="9" spans="1:29" ht="30.75" thickBot="1" x14ac:dyDescent="0.3">
      <c r="A9" s="46">
        <v>1</v>
      </c>
      <c r="B9" s="47" t="s">
        <v>164</v>
      </c>
      <c r="C9" s="47" t="s">
        <v>148</v>
      </c>
      <c r="D9" s="48">
        <v>3</v>
      </c>
      <c r="E9" s="47" t="s">
        <v>155</v>
      </c>
      <c r="F9" s="48" t="s">
        <v>27</v>
      </c>
      <c r="G9" s="49">
        <f>H9+I9+J9+K9+L9+M9</f>
        <v>24770.07</v>
      </c>
      <c r="H9" s="50">
        <v>1531</v>
      </c>
      <c r="I9" s="50">
        <v>3258.88</v>
      </c>
      <c r="J9" s="50">
        <f>18315.46+95.45</f>
        <v>18410.91</v>
      </c>
      <c r="K9" s="50">
        <v>0</v>
      </c>
      <c r="L9" s="50">
        <v>0</v>
      </c>
      <c r="M9" s="50">
        <v>1569.28</v>
      </c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</row>
    <row r="10" spans="1:29" ht="30.75" thickBot="1" x14ac:dyDescent="0.3">
      <c r="A10" s="46">
        <v>2</v>
      </c>
      <c r="B10" s="47" t="s">
        <v>165</v>
      </c>
      <c r="C10" s="47" t="s">
        <v>166</v>
      </c>
      <c r="D10" s="48">
        <v>4</v>
      </c>
      <c r="E10" s="47" t="s">
        <v>167</v>
      </c>
      <c r="F10" s="48" t="s">
        <v>27</v>
      </c>
      <c r="G10" s="49">
        <f>H10+I10+J10+K10+L10+M10</f>
        <v>7521.14</v>
      </c>
      <c r="H10" s="50">
        <v>2051.9</v>
      </c>
      <c r="I10" s="50">
        <v>4396.96</v>
      </c>
      <c r="J10" s="50">
        <f>722+350.28</f>
        <v>1072.28</v>
      </c>
      <c r="K10" s="50">
        <v>0</v>
      </c>
      <c r="L10" s="50">
        <v>0</v>
      </c>
      <c r="M10" s="50">
        <v>0</v>
      </c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</row>
    <row r="11" spans="1:29" ht="30.75" thickBot="1" x14ac:dyDescent="0.3">
      <c r="A11" s="17">
        <v>3</v>
      </c>
      <c r="B11" s="13" t="s">
        <v>153</v>
      </c>
      <c r="C11" s="13" t="s">
        <v>58</v>
      </c>
      <c r="D11" s="14">
        <v>5</v>
      </c>
      <c r="E11" s="13" t="s">
        <v>155</v>
      </c>
      <c r="F11" s="14" t="s">
        <v>20</v>
      </c>
      <c r="G11" s="49">
        <f>H11+I11+J11+K11+L11+M11</f>
        <v>56198.81</v>
      </c>
      <c r="H11" s="41">
        <v>2916.79</v>
      </c>
      <c r="I11" s="41">
        <v>7583.7</v>
      </c>
      <c r="J11" s="41">
        <f>5550.8+38878.7</f>
        <v>44429.5</v>
      </c>
      <c r="K11" s="50">
        <v>0</v>
      </c>
      <c r="L11" s="42">
        <v>0</v>
      </c>
      <c r="M11" s="41">
        <v>1268.82</v>
      </c>
      <c r="N11" s="29"/>
      <c r="O11" s="29"/>
      <c r="P11" s="29"/>
      <c r="Q11" s="29"/>
      <c r="R11" s="29"/>
      <c r="S11" s="29"/>
      <c r="T11" s="29"/>
      <c r="U11" s="29"/>
      <c r="V11" s="29"/>
      <c r="W11" s="29">
        <v>38515360.810000002</v>
      </c>
      <c r="X11" s="29">
        <v>3581375.1</v>
      </c>
      <c r="Y11" s="29">
        <v>15506227.99</v>
      </c>
      <c r="Z11" s="29">
        <v>11308095.220000001</v>
      </c>
      <c r="AA11" s="29"/>
      <c r="AB11" s="29"/>
      <c r="AC11" s="29">
        <v>8119662.5</v>
      </c>
    </row>
    <row r="12" spans="1:29" ht="30.75" thickBot="1" x14ac:dyDescent="0.3">
      <c r="A12" s="17">
        <v>4</v>
      </c>
      <c r="B12" s="13" t="s">
        <v>132</v>
      </c>
      <c r="C12" s="13" t="s">
        <v>168</v>
      </c>
      <c r="D12" s="14">
        <v>10</v>
      </c>
      <c r="E12" s="13" t="s">
        <v>66</v>
      </c>
      <c r="F12" s="14" t="s">
        <v>20</v>
      </c>
      <c r="G12" s="49">
        <f>H12+I12+J12+K12+L12+M12</f>
        <v>90081.7</v>
      </c>
      <c r="H12" s="41">
        <v>5515.7</v>
      </c>
      <c r="I12" s="41">
        <v>16547</v>
      </c>
      <c r="J12" s="41">
        <v>68019</v>
      </c>
      <c r="K12" s="50">
        <v>0</v>
      </c>
      <c r="L12" s="42">
        <v>0</v>
      </c>
      <c r="M12" s="41">
        <v>0</v>
      </c>
      <c r="N12" s="29"/>
      <c r="O12" s="29"/>
      <c r="P12" s="29"/>
      <c r="Q12" s="29"/>
      <c r="R12" s="29"/>
      <c r="S12" s="29"/>
      <c r="T12" s="29"/>
      <c r="U12" s="29"/>
      <c r="V12" s="29"/>
      <c r="W12" s="29">
        <v>22871905</v>
      </c>
      <c r="X12" s="29">
        <v>3159810</v>
      </c>
      <c r="Y12" s="29">
        <v>11071411.5</v>
      </c>
      <c r="Z12" s="29">
        <v>8640683.5</v>
      </c>
      <c r="AA12" s="29"/>
      <c r="AB12" s="29"/>
      <c r="AC12" s="29"/>
    </row>
    <row r="13" spans="1:29" ht="30.75" thickBot="1" x14ac:dyDescent="0.3">
      <c r="A13" s="17">
        <v>5</v>
      </c>
      <c r="B13" s="13" t="s">
        <v>132</v>
      </c>
      <c r="C13" s="13" t="s">
        <v>168</v>
      </c>
      <c r="D13" s="14">
        <v>10</v>
      </c>
      <c r="E13" s="13" t="s">
        <v>60</v>
      </c>
      <c r="F13" s="14" t="s">
        <v>27</v>
      </c>
      <c r="G13" s="49">
        <f t="shared" ref="G13:G16" si="0">H13+I13+J13+K13+L13+M13</f>
        <v>90081.7</v>
      </c>
      <c r="H13" s="41">
        <v>5515.7</v>
      </c>
      <c r="I13" s="41">
        <v>16547</v>
      </c>
      <c r="J13" s="41">
        <v>68019</v>
      </c>
      <c r="K13" s="50">
        <v>0</v>
      </c>
      <c r="L13" s="42">
        <v>0</v>
      </c>
      <c r="M13" s="41">
        <v>0</v>
      </c>
      <c r="N13" s="29"/>
      <c r="O13" s="29"/>
      <c r="P13" s="29"/>
      <c r="Q13" s="29"/>
      <c r="R13" s="29"/>
      <c r="S13" s="29"/>
      <c r="T13" s="29"/>
      <c r="U13" s="29"/>
      <c r="V13" s="29"/>
      <c r="W13" s="29">
        <v>55606637.600000001</v>
      </c>
      <c r="X13" s="29">
        <v>5950612.7999999998</v>
      </c>
      <c r="Y13" s="29">
        <v>10684054.800000001</v>
      </c>
      <c r="Z13" s="29">
        <v>36265470</v>
      </c>
      <c r="AA13" s="29">
        <v>1235000</v>
      </c>
      <c r="AB13" s="29"/>
      <c r="AC13" s="29">
        <v>1471500</v>
      </c>
    </row>
    <row r="14" spans="1:29" ht="30.75" thickBot="1" x14ac:dyDescent="0.3">
      <c r="A14" s="17">
        <v>6</v>
      </c>
      <c r="B14" s="13" t="s">
        <v>132</v>
      </c>
      <c r="C14" s="13" t="s">
        <v>168</v>
      </c>
      <c r="D14" s="14">
        <v>10</v>
      </c>
      <c r="E14" s="13" t="s">
        <v>59</v>
      </c>
      <c r="F14" s="14" t="s">
        <v>27</v>
      </c>
      <c r="G14" s="49">
        <f>H14+I14+J14+K14+L14+M14</f>
        <v>90081.7</v>
      </c>
      <c r="H14" s="41">
        <v>5515.7</v>
      </c>
      <c r="I14" s="41">
        <v>16547</v>
      </c>
      <c r="J14" s="41">
        <v>68019</v>
      </c>
      <c r="K14" s="50">
        <v>0</v>
      </c>
      <c r="L14" s="42">
        <v>0</v>
      </c>
      <c r="M14" s="41">
        <v>0</v>
      </c>
      <c r="N14" s="29"/>
      <c r="O14" s="29"/>
      <c r="P14" s="29"/>
      <c r="Q14" s="29"/>
      <c r="R14" s="29"/>
      <c r="S14" s="29"/>
      <c r="T14" s="29"/>
      <c r="U14" s="29"/>
      <c r="V14" s="29"/>
      <c r="W14" s="29">
        <v>37511367.600000001</v>
      </c>
      <c r="X14" s="29">
        <v>5950612.7999999998</v>
      </c>
      <c r="Y14" s="29">
        <v>10684055.800000001</v>
      </c>
      <c r="Z14" s="29">
        <v>18170197</v>
      </c>
      <c r="AA14" s="29">
        <v>1235001</v>
      </c>
      <c r="AB14" s="29"/>
      <c r="AC14" s="29">
        <v>1471501</v>
      </c>
    </row>
    <row r="15" spans="1:29" ht="30.75" thickBot="1" x14ac:dyDescent="0.3">
      <c r="A15" s="17">
        <v>7</v>
      </c>
      <c r="B15" s="13" t="s">
        <v>169</v>
      </c>
      <c r="C15" s="13" t="s">
        <v>170</v>
      </c>
      <c r="D15" s="14">
        <v>4</v>
      </c>
      <c r="E15" s="13" t="s">
        <v>136</v>
      </c>
      <c r="F15" s="14" t="s">
        <v>27</v>
      </c>
      <c r="G15" s="49">
        <f t="shared" si="0"/>
        <v>28770.44</v>
      </c>
      <c r="H15" s="41">
        <f>1732+551.57</f>
        <v>2283.5700000000002</v>
      </c>
      <c r="I15" s="41">
        <v>1951.73</v>
      </c>
      <c r="J15" s="41">
        <v>24503.14</v>
      </c>
      <c r="K15" s="50">
        <v>0</v>
      </c>
      <c r="L15" s="41">
        <v>32</v>
      </c>
      <c r="M15" s="41">
        <v>0</v>
      </c>
      <c r="N15" s="29"/>
      <c r="O15" s="29"/>
      <c r="P15" s="29"/>
      <c r="Q15" s="29"/>
      <c r="R15" s="29"/>
      <c r="S15" s="29"/>
      <c r="T15" s="29"/>
      <c r="U15" s="29"/>
      <c r="V15" s="29"/>
      <c r="W15" s="29">
        <v>31395704.600000001</v>
      </c>
      <c r="X15" s="29">
        <v>1738833.6</v>
      </c>
      <c r="Y15" s="29">
        <v>4878900</v>
      </c>
      <c r="Z15" s="29">
        <v>24777971</v>
      </c>
      <c r="AA15" s="29"/>
      <c r="AB15" s="29"/>
      <c r="AC15" s="29"/>
    </row>
    <row r="16" spans="1:29" ht="30.75" thickBot="1" x14ac:dyDescent="0.3">
      <c r="A16" s="17">
        <v>8</v>
      </c>
      <c r="B16" s="13" t="s">
        <v>171</v>
      </c>
      <c r="C16" s="14" t="s">
        <v>34</v>
      </c>
      <c r="D16" s="14">
        <v>2</v>
      </c>
      <c r="E16" s="13" t="s">
        <v>140</v>
      </c>
      <c r="F16" s="14" t="s">
        <v>27</v>
      </c>
      <c r="G16" s="49">
        <f t="shared" si="0"/>
        <v>13116.98</v>
      </c>
      <c r="H16" s="54">
        <v>610.95000000000005</v>
      </c>
      <c r="I16" s="54">
        <v>1099.72</v>
      </c>
      <c r="J16" s="54">
        <v>11406.31</v>
      </c>
      <c r="K16" s="57">
        <v>0</v>
      </c>
      <c r="L16" s="54">
        <v>0</v>
      </c>
      <c r="M16" s="54">
        <v>0</v>
      </c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</row>
    <row r="17" spans="1:29" ht="15.75" thickBot="1" x14ac:dyDescent="0.3">
      <c r="A17" s="68" t="s">
        <v>40</v>
      </c>
      <c r="B17" s="69"/>
      <c r="C17" s="69"/>
      <c r="D17" s="69"/>
      <c r="E17" s="69"/>
      <c r="F17" s="70"/>
      <c r="G17" s="55">
        <f t="shared" ref="G17:M17" si="1">SUM(G9:G16)</f>
        <v>400622.54</v>
      </c>
      <c r="H17" s="56">
        <f t="shared" si="1"/>
        <v>25941.31</v>
      </c>
      <c r="I17" s="56">
        <f t="shared" si="1"/>
        <v>67931.990000000005</v>
      </c>
      <c r="J17" s="56">
        <f t="shared" si="1"/>
        <v>303879.14</v>
      </c>
      <c r="K17" s="56">
        <f t="shared" si="1"/>
        <v>0</v>
      </c>
      <c r="L17" s="56">
        <f t="shared" si="1"/>
        <v>32</v>
      </c>
      <c r="M17" s="56">
        <f t="shared" si="1"/>
        <v>2838.1</v>
      </c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</row>
    <row r="18" spans="1:29" ht="15.75" thickBot="1" x14ac:dyDescent="0.3">
      <c r="A18" s="68" t="s">
        <v>41</v>
      </c>
      <c r="B18" s="69"/>
      <c r="C18" s="69"/>
      <c r="D18" s="69"/>
      <c r="E18" s="69"/>
      <c r="F18" s="70"/>
      <c r="G18" s="56"/>
      <c r="H18" s="56"/>
      <c r="I18" s="56"/>
      <c r="J18" s="56"/>
      <c r="K18" s="56"/>
      <c r="L18" s="56"/>
      <c r="M18" s="56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</row>
    <row r="21" spans="1:29" s="39" customFormat="1" ht="12.75" x14ac:dyDescent="0.2">
      <c r="A21" s="86" t="s">
        <v>42</v>
      </c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38"/>
      <c r="O21" s="38"/>
      <c r="P21" s="38"/>
      <c r="Q21" s="38"/>
      <c r="R21" s="38"/>
      <c r="S21" s="38"/>
      <c r="T21" s="38"/>
    </row>
    <row r="22" spans="1:29" s="39" customFormat="1" ht="12.75" x14ac:dyDescent="0.2">
      <c r="A22" s="85" t="s">
        <v>141</v>
      </c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38"/>
      <c r="O22" s="38"/>
      <c r="P22" s="38"/>
      <c r="Q22" s="38"/>
      <c r="R22" s="38"/>
      <c r="S22" s="38"/>
      <c r="T22" s="38"/>
    </row>
    <row r="23" spans="1:29" s="39" customFormat="1" ht="12.75" x14ac:dyDescent="0.2">
      <c r="A23" s="85" t="s">
        <v>142</v>
      </c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38"/>
      <c r="O23" s="38"/>
      <c r="P23" s="38"/>
      <c r="Q23" s="38"/>
      <c r="R23" s="38"/>
      <c r="S23" s="38"/>
      <c r="T23" s="38"/>
    </row>
    <row r="24" spans="1:29" s="39" customFormat="1" ht="12.75" x14ac:dyDescent="0.2">
      <c r="A24" s="85" t="s">
        <v>143</v>
      </c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38"/>
      <c r="O24" s="38"/>
      <c r="P24" s="38"/>
      <c r="Q24" s="38"/>
      <c r="R24" s="38"/>
      <c r="S24" s="38"/>
      <c r="T24" s="38"/>
    </row>
    <row r="25" spans="1:29" s="39" customFormat="1" ht="12.75" x14ac:dyDescent="0.2">
      <c r="A25" s="85" t="s">
        <v>144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38"/>
      <c r="O25" s="38"/>
      <c r="P25" s="38"/>
      <c r="Q25" s="38"/>
      <c r="R25" s="38"/>
      <c r="S25" s="38"/>
      <c r="T25" s="38"/>
    </row>
    <row r="26" spans="1:29" s="39" customFormat="1" ht="12.75" x14ac:dyDescent="0.2">
      <c r="A26" s="85" t="s">
        <v>145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38"/>
      <c r="O26" s="38"/>
      <c r="P26" s="38"/>
      <c r="Q26" s="38"/>
      <c r="R26" s="38"/>
      <c r="S26" s="38"/>
      <c r="T26" s="38"/>
    </row>
  </sheetData>
  <mergeCells count="20">
    <mergeCell ref="A2:M2"/>
    <mergeCell ref="A3:M3"/>
    <mergeCell ref="A4:M4"/>
    <mergeCell ref="A5:A6"/>
    <mergeCell ref="B5:B6"/>
    <mergeCell ref="C5:C6"/>
    <mergeCell ref="D5:D6"/>
    <mergeCell ref="E5:E6"/>
    <mergeCell ref="F5:F6"/>
    <mergeCell ref="G5:G6"/>
    <mergeCell ref="A23:M23"/>
    <mergeCell ref="A24:M24"/>
    <mergeCell ref="A25:M25"/>
    <mergeCell ref="A26:M26"/>
    <mergeCell ref="H5:M5"/>
    <mergeCell ref="A8:M8"/>
    <mergeCell ref="A17:F17"/>
    <mergeCell ref="A18:F18"/>
    <mergeCell ref="A21:M21"/>
    <mergeCell ref="A22:M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1</vt:i4>
      </vt:variant>
    </vt:vector>
  </HeadingPairs>
  <TitlesOfParts>
    <vt:vector size="11" baseType="lpstr">
      <vt:lpstr>1 кв</vt:lpstr>
      <vt:lpstr>2 кв</vt:lpstr>
      <vt:lpstr>3 кв</vt:lpstr>
      <vt:lpstr>9 мес</vt:lpstr>
      <vt:lpstr>4 кв</vt:lpstr>
      <vt:lpstr>12 МЕС</vt:lpstr>
      <vt:lpstr>1кв.25</vt:lpstr>
      <vt:lpstr>2кв.25</vt:lpstr>
      <vt:lpstr>3 кв.25</vt:lpstr>
      <vt:lpstr>4кв.25</vt:lpstr>
      <vt:lpstr>'1 кв'!_Hlk109510007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Ekaterina O. Savchenko</dc:creator>
  <cp:lastModifiedBy>Ekaterina O. Savchenko</cp:lastModifiedBy>
  <dcterms:created xsi:type="dcterms:W3CDTF">2015-06-05T18:19:34Z</dcterms:created>
  <dcterms:modified xsi:type="dcterms:W3CDTF">2026-01-09T05:44:25Z</dcterms:modified>
</cp:coreProperties>
</file>